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05"/>
  <workbookPr/>
  <mc:AlternateContent xmlns:mc="http://schemas.openxmlformats.org/markup-compatibility/2006">
    <mc:Choice Requires="x15">
      <x15ac:absPath xmlns:x15ac="http://schemas.microsoft.com/office/spreadsheetml/2010/11/ac" url="C:\Users\05engbri\OneDrive - IKT ORKidé\IDRETT OG FRILUFTSLIV\Handlingsplan idrett og fysisk aktivitet 2016-2019\"/>
    </mc:Choice>
  </mc:AlternateContent>
  <xr:revisionPtr revIDLastSave="0" documentId="11_2164586B5C3AEEF2D5BB4131442933E53561CF37" xr6:coauthVersionLast="45" xr6:coauthVersionMax="45" xr10:uidLastSave="{00000000-0000-0000-0000-000000000000}"/>
  <bookViews>
    <workbookView xWindow="0" yWindow="0" windowWidth="28800" windowHeight="11400" xr2:uid="{00000000-000D-0000-FFFF-FFFF00000000}"/>
  </bookViews>
  <sheets>
    <sheet name="Ark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I18" i="1"/>
  <c r="J18" i="1"/>
  <c r="K18" i="1"/>
  <c r="E18" i="1"/>
  <c r="G17" i="1"/>
  <c r="G18" i="1" s="1"/>
  <c r="D17" i="1"/>
  <c r="D18" i="1" s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V18" i="1"/>
  <c r="U18" i="1"/>
  <c r="T18" i="1"/>
  <c r="S18" i="1"/>
  <c r="R18" i="1"/>
  <c r="Q18" i="1"/>
  <c r="P18" i="1"/>
  <c r="O18" i="1"/>
  <c r="N18" i="1"/>
  <c r="M18" i="1"/>
  <c r="L15" i="1"/>
  <c r="L18" i="1" s="1"/>
  <c r="F17" i="1" l="1"/>
  <c r="F18" i="1" s="1"/>
</calcChain>
</file>

<file path=xl/sharedStrings.xml><?xml version="1.0" encoding="utf-8"?>
<sst xmlns="http://schemas.openxmlformats.org/spreadsheetml/2006/main" count="117" uniqueCount="66">
  <si>
    <t>Handlingsplan idrett- friluftsanlegg og drift 2018-2020</t>
  </si>
  <si>
    <t>Ansvar</t>
  </si>
  <si>
    <t>Inv. Kost.</t>
  </si>
  <si>
    <t xml:space="preserve">Årlig </t>
  </si>
  <si>
    <t>Merknad</t>
  </si>
  <si>
    <t>Anleggsnr</t>
  </si>
  <si>
    <t>Ordinære anlegg</t>
  </si>
  <si>
    <t>K</t>
  </si>
  <si>
    <t>PK</t>
  </si>
  <si>
    <t>SM</t>
  </si>
  <si>
    <t>driftskostnad</t>
  </si>
  <si>
    <t>1505 00 0301</t>
  </si>
  <si>
    <t>Atlanten stadion- fotballbane</t>
  </si>
  <si>
    <t>Krsund kommune</t>
  </si>
  <si>
    <t>Rehb av eksist anlegg, salg av komm.eiendom, avsatt i invest.budsj.</t>
  </si>
  <si>
    <t>1505 00 0302</t>
  </si>
  <si>
    <t>Atlanten stadion- friidrett</t>
  </si>
  <si>
    <t>1505 00 1007</t>
  </si>
  <si>
    <t>Atlanterhavsbadet-varmebasseng</t>
  </si>
  <si>
    <t>Egen sak til Bystyret</t>
  </si>
  <si>
    <r>
      <t xml:space="preserve">Atlanten skøytehall </t>
    </r>
    <r>
      <rPr>
        <sz val="11"/>
        <color rgb="FFFF0000"/>
        <rFont val="Calibri"/>
        <family val="2"/>
        <scheme val="minor"/>
      </rPr>
      <t>*/ ***</t>
    </r>
  </si>
  <si>
    <t>Godkjent søknad 2017, omsøkes 2018</t>
  </si>
  <si>
    <t>Kristiansund Turnforening, basishall</t>
  </si>
  <si>
    <t>Kristiansund kommune</t>
  </si>
  <si>
    <t>Planlagt anlegg / egen sak til bystyret/ ligger ikke inn i økonomiplan</t>
  </si>
  <si>
    <t>Kristiansund Seilerforening-klubbhus i Vågen</t>
  </si>
  <si>
    <t>Krsund Seilerforening</t>
  </si>
  <si>
    <t>Planlagt anlegg/ egens sak til bystyret/ ligger ikke inn i økonomiplan</t>
  </si>
  <si>
    <t>Kristiansund Fjellklubb-klatrehall</t>
  </si>
  <si>
    <t>Krsund Fjellklubb</t>
  </si>
  <si>
    <t>Planlagt anlegg/ egen sak til bystyret7 ligger ikke inn i økonomiplan</t>
  </si>
  <si>
    <t>1505  00 4303</t>
  </si>
  <si>
    <t>IL Nordlandet- rehabilitering av lysanlegg kunstgressbane</t>
  </si>
  <si>
    <t>IL Nordlandet</t>
  </si>
  <si>
    <t xml:space="preserve">NY søknad </t>
  </si>
  <si>
    <t>Kristiansund Tennisklubb garderober</t>
  </si>
  <si>
    <t>Kristiansund Tennisklubb</t>
  </si>
  <si>
    <t>Kristiansund Tennisklubb klubbhus</t>
  </si>
  <si>
    <t>Dahlehallen</t>
  </si>
  <si>
    <t>1505 01 3402</t>
  </si>
  <si>
    <t>Omsundet Kunstgressbane- skifte av kunstgressdekke</t>
  </si>
  <si>
    <t>Frei Fotballklubb</t>
  </si>
  <si>
    <t>Ny søknad av eksisterende anlegg</t>
  </si>
  <si>
    <t>1505 01 3201</t>
  </si>
  <si>
    <t>Rensvikbanen, kunstgressbane 40 x 60</t>
  </si>
  <si>
    <t>IL Norodd klubbhus, garderober,llager, treningsrom</t>
  </si>
  <si>
    <t>IL Norodd</t>
  </si>
  <si>
    <t>Nærmiljøanlegg</t>
  </si>
  <si>
    <t>1505 01 6001</t>
  </si>
  <si>
    <t>Folkeparken aktivitesløype del 2</t>
  </si>
  <si>
    <t>Innlandet skole- klatrepark</t>
  </si>
  <si>
    <t>Ny søknad av planlagt anlegg</t>
  </si>
  <si>
    <t>Frei IL - lys turvei</t>
  </si>
  <si>
    <t>Frei Il og Freimarkas venner</t>
  </si>
  <si>
    <t>Skatepark</t>
  </si>
  <si>
    <t>kristiansund kommune</t>
  </si>
  <si>
    <t>Tiltak statlig sikra friluftsområder</t>
  </si>
  <si>
    <t>Søkes gjennom Miljøverndepartementet. Tildelt 2017, nye søknader 2018</t>
  </si>
  <si>
    <t>Sandvikstien</t>
  </si>
  <si>
    <t>KNT</t>
  </si>
  <si>
    <t>Ørnivka og Ånes Velforening</t>
  </si>
  <si>
    <t>Søkes i 2019</t>
  </si>
  <si>
    <t>Kristiansund Fjellklubb</t>
  </si>
  <si>
    <t>* PK= fylkeskommunale og private midler</t>
  </si>
  <si>
    <r>
      <t>** Kommunale midler</t>
    </r>
    <r>
      <rPr>
        <sz val="11"/>
        <color theme="6" tint="-0.249977111117893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belastes prosjektet Nordlandet og Karihola Barnehage</t>
    </r>
  </si>
  <si>
    <t>*** Kommunalt tilskudd må takes over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</si>
</sst>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2" borderId="1" xfId="0" applyFont="1" applyFill="1" applyBorder="1"/>
    <xf numFmtId="0" fontId="0" fillId="0" borderId="0" xfId="0" applyFill="1" applyBorder="1"/>
    <xf numFmtId="0" fontId="2" fillId="2" borderId="5" xfId="0" applyFont="1" applyFill="1" applyBorder="1"/>
    <xf numFmtId="0" fontId="2" fillId="0" borderId="0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3" fillId="2" borderId="6" xfId="0" applyFont="1" applyFill="1" applyBorder="1"/>
    <xf numFmtId="0" fontId="2" fillId="2" borderId="6" xfId="0" applyFont="1" applyFill="1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2" xfId="0" applyBorder="1"/>
    <xf numFmtId="3" fontId="0" fillId="0" borderId="7" xfId="0" applyNumberFormat="1" applyFill="1" applyBorder="1"/>
    <xf numFmtId="164" fontId="0" fillId="0" borderId="7" xfId="0" applyNumberFormat="1" applyBorder="1"/>
    <xf numFmtId="3" fontId="0" fillId="0" borderId="5" xfId="0" applyNumberFormat="1" applyBorder="1"/>
    <xf numFmtId="3" fontId="0" fillId="3" borderId="5" xfId="0" applyNumberFormat="1" applyFill="1" applyBorder="1"/>
    <xf numFmtId="0" fontId="0" fillId="3" borderId="4" xfId="0" applyFill="1" applyBorder="1"/>
    <xf numFmtId="0" fontId="0" fillId="0" borderId="5" xfId="0" applyFill="1" applyBorder="1"/>
    <xf numFmtId="3" fontId="0" fillId="4" borderId="5" xfId="0" applyNumberFormat="1" applyFill="1" applyBorder="1"/>
    <xf numFmtId="0" fontId="0" fillId="4" borderId="5" xfId="0" applyFill="1" applyBorder="1"/>
    <xf numFmtId="3" fontId="0" fillId="5" borderId="5" xfId="0" applyNumberFormat="1" applyFill="1" applyBorder="1"/>
    <xf numFmtId="0" fontId="0" fillId="5" borderId="5" xfId="0" applyFill="1" applyBorder="1"/>
    <xf numFmtId="0" fontId="0" fillId="6" borderId="5" xfId="0" applyFill="1" applyBorder="1"/>
    <xf numFmtId="0" fontId="0" fillId="0" borderId="2" xfId="0" applyFill="1" applyBorder="1"/>
    <xf numFmtId="164" fontId="0" fillId="0" borderId="2" xfId="0" applyNumberFormat="1" applyFill="1" applyBorder="1"/>
    <xf numFmtId="3" fontId="0" fillId="0" borderId="5" xfId="0" applyNumberFormat="1" applyBorder="1" applyAlignment="1">
      <alignment horizontal="left"/>
    </xf>
    <xf numFmtId="0" fontId="4" fillId="0" borderId="2" xfId="0" applyFont="1" applyFill="1" applyBorder="1"/>
    <xf numFmtId="3" fontId="0" fillId="3" borderId="4" xfId="0" applyNumberFormat="1" applyFill="1" applyBorder="1"/>
    <xf numFmtId="0" fontId="0" fillId="3" borderId="5" xfId="0" applyFill="1" applyBorder="1"/>
    <xf numFmtId="0" fontId="2" fillId="4" borderId="5" xfId="0" applyFont="1" applyFill="1" applyBorder="1"/>
    <xf numFmtId="0" fontId="0" fillId="7" borderId="5" xfId="0" applyFill="1" applyBorder="1"/>
    <xf numFmtId="0" fontId="0" fillId="7" borderId="2" xfId="0" applyFill="1" applyBorder="1"/>
    <xf numFmtId="3" fontId="0" fillId="7" borderId="2" xfId="0" applyNumberFormat="1" applyFill="1" applyBorder="1"/>
    <xf numFmtId="164" fontId="0" fillId="7" borderId="2" xfId="0" applyNumberFormat="1" applyFill="1" applyBorder="1"/>
    <xf numFmtId="3" fontId="0" fillId="7" borderId="5" xfId="0" applyNumberFormat="1" applyFill="1" applyBorder="1"/>
    <xf numFmtId="3" fontId="0" fillId="7" borderId="4" xfId="0" applyNumberFormat="1" applyFill="1" applyBorder="1"/>
    <xf numFmtId="3" fontId="0" fillId="7" borderId="5" xfId="0" applyNumberFormat="1" applyFont="1" applyFill="1" applyBorder="1"/>
    <xf numFmtId="0" fontId="0" fillId="0" borderId="1" xfId="0" applyBorder="1" applyAlignment="1">
      <alignment horizontal="left"/>
    </xf>
    <xf numFmtId="0" fontId="0" fillId="7" borderId="1" xfId="0" applyFill="1" applyBorder="1"/>
    <xf numFmtId="0" fontId="0" fillId="7" borderId="8" xfId="0" applyFill="1" applyBorder="1"/>
    <xf numFmtId="3" fontId="0" fillId="7" borderId="8" xfId="0" applyNumberFormat="1" applyFill="1" applyBorder="1"/>
    <xf numFmtId="164" fontId="0" fillId="7" borderId="8" xfId="0" applyNumberFormat="1" applyFill="1" applyBorder="1"/>
    <xf numFmtId="3" fontId="0" fillId="7" borderId="1" xfId="0" applyNumberFormat="1" applyFill="1" applyBorder="1"/>
    <xf numFmtId="3" fontId="0" fillId="7" borderId="9" xfId="0" applyNumberFormat="1" applyFill="1" applyBorder="1"/>
    <xf numFmtId="3" fontId="4" fillId="7" borderId="1" xfId="0" applyNumberFormat="1" applyFont="1" applyFill="1" applyBorder="1"/>
    <xf numFmtId="0" fontId="0" fillId="0" borderId="1" xfId="0" applyBorder="1"/>
    <xf numFmtId="3" fontId="0" fillId="0" borderId="5" xfId="0" applyNumberFormat="1" applyFill="1" applyBorder="1"/>
    <xf numFmtId="164" fontId="0" fillId="0" borderId="5" xfId="0" applyNumberFormat="1" applyBorder="1"/>
    <xf numFmtId="3" fontId="0" fillId="0" borderId="1" xfId="0" applyNumberFormat="1" applyBorder="1"/>
    <xf numFmtId="0" fontId="0" fillId="0" borderId="6" xfId="0" applyFill="1" applyBorder="1"/>
    <xf numFmtId="0" fontId="0" fillId="3" borderId="0" xfId="0" applyFill="1"/>
    <xf numFmtId="164" fontId="0" fillId="3" borderId="6" xfId="0" applyNumberFormat="1" applyFill="1" applyBorder="1"/>
    <xf numFmtId="164" fontId="0" fillId="0" borderId="6" xfId="0" applyNumberFormat="1" applyBorder="1"/>
    <xf numFmtId="164" fontId="0" fillId="4" borderId="6" xfId="0" applyNumberFormat="1" applyFill="1" applyBorder="1"/>
    <xf numFmtId="164" fontId="0" fillId="5" borderId="6" xfId="0" applyNumberFormat="1" applyFill="1" applyBorder="1"/>
    <xf numFmtId="164" fontId="0" fillId="6" borderId="6" xfId="0" applyNumberFormat="1" applyFill="1" applyBorder="1"/>
    <xf numFmtId="164" fontId="0" fillId="6" borderId="5" xfId="0" applyNumberFormat="1" applyFill="1" applyBorder="1"/>
    <xf numFmtId="3" fontId="0" fillId="0" borderId="0" xfId="0" applyNumberFormat="1" applyBorder="1"/>
    <xf numFmtId="164" fontId="2" fillId="0" borderId="5" xfId="0" applyNumberFormat="1" applyFont="1" applyBorder="1"/>
    <xf numFmtId="164" fontId="2" fillId="3" borderId="5" xfId="0" applyNumberFormat="1" applyFont="1" applyFill="1" applyBorder="1"/>
    <xf numFmtId="164" fontId="0" fillId="3" borderId="5" xfId="0" applyNumberFormat="1" applyFill="1" applyBorder="1"/>
    <xf numFmtId="3" fontId="0" fillId="0" borderId="0" xfId="0" applyNumberFormat="1"/>
    <xf numFmtId="164" fontId="0" fillId="0" borderId="0" xfId="0" applyNumberFormat="1"/>
    <xf numFmtId="0" fontId="0" fillId="8" borderId="0" xfId="0" applyFill="1" applyBorder="1"/>
    <xf numFmtId="0" fontId="0" fillId="0" borderId="0" xfId="0" applyBorder="1"/>
    <xf numFmtId="0" fontId="2" fillId="0" borderId="3" xfId="0" applyFont="1" applyFill="1" applyBorder="1" applyAlignment="1">
      <alignment horizontal="right"/>
    </xf>
    <xf numFmtId="0" fontId="0" fillId="0" borderId="4" xfId="0" applyFill="1" applyBorder="1"/>
    <xf numFmtId="0" fontId="2" fillId="0" borderId="3" xfId="0" applyFont="1" applyFill="1" applyBorder="1"/>
    <xf numFmtId="0" fontId="2" fillId="0" borderId="4" xfId="0" applyFont="1" applyFill="1" applyBorder="1"/>
    <xf numFmtId="3" fontId="0" fillId="8" borderId="5" xfId="0" applyNumberFormat="1" applyFill="1" applyBorder="1"/>
    <xf numFmtId="0" fontId="0" fillId="8" borderId="5" xfId="0" applyFill="1" applyBorder="1"/>
    <xf numFmtId="3" fontId="0" fillId="6" borderId="5" xfId="0" applyNumberFormat="1" applyFill="1" applyBorder="1"/>
    <xf numFmtId="0" fontId="0" fillId="0" borderId="5" xfId="0" applyFont="1" applyBorder="1"/>
    <xf numFmtId="0" fontId="0" fillId="9" borderId="0" xfId="0" applyFill="1"/>
    <xf numFmtId="0" fontId="0" fillId="0" borderId="10" xfId="0" applyFont="1" applyBorder="1"/>
    <xf numFmtId="0" fontId="0" fillId="0" borderId="11" xfId="0" applyFill="1" applyBorder="1"/>
    <xf numFmtId="0" fontId="0" fillId="0" borderId="12" xfId="0" applyFill="1" applyBorder="1"/>
    <xf numFmtId="0" fontId="0" fillId="0" borderId="12" xfId="0" applyFont="1" applyFill="1" applyBorder="1"/>
    <xf numFmtId="0" fontId="0" fillId="0" borderId="12" xfId="0" applyBorder="1"/>
    <xf numFmtId="3" fontId="2" fillId="0" borderId="5" xfId="0" applyNumberFormat="1" applyFont="1" applyBorder="1"/>
    <xf numFmtId="3" fontId="2" fillId="3" borderId="5" xfId="0" applyNumberFormat="1" applyFont="1" applyFill="1" applyBorder="1"/>
    <xf numFmtId="3" fontId="2" fillId="4" borderId="5" xfId="0" applyNumberFormat="1" applyFont="1" applyFill="1" applyBorder="1"/>
    <xf numFmtId="3" fontId="0" fillId="6" borderId="2" xfId="0" applyNumberFormat="1" applyFill="1" applyBorder="1"/>
    <xf numFmtId="0" fontId="0" fillId="0" borderId="8" xfId="0" applyBorder="1"/>
    <xf numFmtId="0" fontId="1" fillId="0" borderId="0" xfId="0" applyFont="1"/>
    <xf numFmtId="0" fontId="0" fillId="0" borderId="10" xfId="0" applyFill="1" applyBorder="1"/>
    <xf numFmtId="0" fontId="0" fillId="0" borderId="6" xfId="0" applyBorder="1"/>
    <xf numFmtId="3" fontId="0" fillId="3" borderId="0" xfId="0" applyNumberFormat="1" applyFill="1" applyBorder="1"/>
    <xf numFmtId="3" fontId="0" fillId="3" borderId="6" xfId="0" applyNumberFormat="1" applyFill="1" applyBorder="1"/>
    <xf numFmtId="0" fontId="2" fillId="4" borderId="6" xfId="0" applyFont="1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34"/>
  <sheetViews>
    <sheetView tabSelected="1" workbookViewId="0">
      <selection activeCell="D3" sqref="D3"/>
    </sheetView>
  </sheetViews>
  <sheetFormatPr defaultColWidth="11.42578125" defaultRowHeight="15"/>
  <cols>
    <col min="1" max="1" width="16.85546875" customWidth="1"/>
    <col min="2" max="2" width="49.5703125" customWidth="1"/>
    <col min="3" max="3" width="28.5703125" customWidth="1"/>
    <col min="4" max="4" width="17" customWidth="1"/>
    <col min="5" max="5" width="13.85546875" customWidth="1"/>
  </cols>
  <sheetData>
    <row r="1" spans="1:24">
      <c r="B1" s="1"/>
      <c r="C1" s="2" t="s">
        <v>0</v>
      </c>
      <c r="D1" s="2"/>
      <c r="E1" s="2"/>
      <c r="F1" s="2">
        <v>2020</v>
      </c>
      <c r="G1" s="2"/>
      <c r="H1" s="2"/>
      <c r="I1" s="2"/>
      <c r="J1" s="2"/>
      <c r="K1" s="1"/>
      <c r="L1" s="2"/>
      <c r="M1" s="1"/>
      <c r="N1" s="1"/>
      <c r="O1" s="1"/>
      <c r="Q1" s="1"/>
      <c r="R1" s="1"/>
      <c r="S1" s="1"/>
    </row>
    <row r="2" spans="1:24">
      <c r="A2" s="1"/>
      <c r="B2" s="1"/>
      <c r="C2" s="1" t="s">
        <v>1</v>
      </c>
      <c r="D2" s="7" t="s">
        <v>1</v>
      </c>
      <c r="E2" s="7" t="s">
        <v>2</v>
      </c>
      <c r="F2" s="1"/>
      <c r="G2" s="1"/>
      <c r="H2" s="3" t="s">
        <v>3</v>
      </c>
      <c r="I2" s="95">
        <v>2018</v>
      </c>
      <c r="J2" s="96"/>
      <c r="K2" s="97"/>
      <c r="L2" s="4"/>
      <c r="M2" s="95">
        <v>2019</v>
      </c>
      <c r="N2" s="96"/>
      <c r="O2" s="97"/>
      <c r="P2" s="95">
        <v>2020</v>
      </c>
      <c r="Q2" s="96"/>
      <c r="R2" s="96"/>
      <c r="S2" s="97"/>
      <c r="T2" s="95">
        <v>2021</v>
      </c>
      <c r="U2" s="96"/>
      <c r="V2" s="97"/>
      <c r="W2" s="5" t="s">
        <v>4</v>
      </c>
      <c r="X2" s="6"/>
    </row>
    <row r="3" spans="1:24">
      <c r="A3" s="5" t="s">
        <v>5</v>
      </c>
      <c r="B3" s="5" t="s">
        <v>6</v>
      </c>
      <c r="E3" s="5" t="s">
        <v>7</v>
      </c>
      <c r="F3" s="8" t="s">
        <v>8</v>
      </c>
      <c r="G3" s="7" t="s">
        <v>9</v>
      </c>
      <c r="H3" s="9" t="s">
        <v>10</v>
      </c>
      <c r="I3" s="8" t="s">
        <v>7</v>
      </c>
      <c r="J3" s="8" t="s">
        <v>8</v>
      </c>
      <c r="K3" s="7" t="s">
        <v>9</v>
      </c>
      <c r="L3" s="8"/>
      <c r="M3" s="10" t="s">
        <v>7</v>
      </c>
      <c r="N3" s="10" t="s">
        <v>8</v>
      </c>
      <c r="O3" s="10" t="s">
        <v>9</v>
      </c>
      <c r="P3" s="5" t="s">
        <v>7</v>
      </c>
      <c r="Q3" s="5" t="s">
        <v>8</v>
      </c>
      <c r="R3" s="5"/>
      <c r="S3" s="5" t="s">
        <v>9</v>
      </c>
      <c r="T3" s="5" t="s">
        <v>7</v>
      </c>
      <c r="U3" s="5" t="s">
        <v>8</v>
      </c>
      <c r="V3" s="5" t="s">
        <v>9</v>
      </c>
      <c r="W3" s="11"/>
    </row>
    <row r="4" spans="1:24">
      <c r="A4" s="12" t="s">
        <v>11</v>
      </c>
      <c r="B4" s="11" t="s">
        <v>12</v>
      </c>
      <c r="C4" s="13" t="s">
        <v>13</v>
      </c>
      <c r="D4" s="14">
        <v>8250000</v>
      </c>
      <c r="E4" s="15">
        <v>6250000</v>
      </c>
      <c r="F4" s="15"/>
      <c r="G4" s="15">
        <v>2000000</v>
      </c>
      <c r="H4" s="16">
        <v>346000</v>
      </c>
      <c r="I4" s="17"/>
      <c r="J4" s="18"/>
      <c r="K4" s="17"/>
      <c r="L4" s="19"/>
      <c r="M4" s="20">
        <v>6250000</v>
      </c>
      <c r="N4" s="21"/>
      <c r="O4" s="20">
        <v>2000000</v>
      </c>
      <c r="P4" s="22"/>
      <c r="Q4" s="23"/>
      <c r="R4" s="23"/>
      <c r="S4" s="22"/>
      <c r="T4" s="24"/>
      <c r="U4" s="24"/>
      <c r="V4" s="24"/>
      <c r="W4" s="11" t="s">
        <v>14</v>
      </c>
    </row>
    <row r="5" spans="1:24">
      <c r="A5" s="12" t="s">
        <v>15</v>
      </c>
      <c r="B5" s="11" t="s">
        <v>16</v>
      </c>
      <c r="C5" s="25" t="s">
        <v>13</v>
      </c>
      <c r="D5" s="26">
        <v>62750000</v>
      </c>
      <c r="E5" s="26">
        <v>57050000</v>
      </c>
      <c r="F5" s="26"/>
      <c r="G5" s="26">
        <v>5700000</v>
      </c>
      <c r="H5" s="16">
        <v>310000</v>
      </c>
      <c r="I5" s="17"/>
      <c r="J5" s="18"/>
      <c r="K5" s="17"/>
      <c r="L5" s="19"/>
      <c r="M5" s="20">
        <v>57050000</v>
      </c>
      <c r="N5" s="21"/>
      <c r="O5" s="20">
        <v>57700000</v>
      </c>
      <c r="P5" s="22"/>
      <c r="Q5" s="23"/>
      <c r="R5" s="23"/>
      <c r="S5" s="22"/>
      <c r="T5" s="24"/>
      <c r="U5" s="24"/>
      <c r="V5" s="24"/>
      <c r="W5" s="11" t="s">
        <v>14</v>
      </c>
    </row>
    <row r="6" spans="1:24">
      <c r="A6" s="12" t="s">
        <v>17</v>
      </c>
      <c r="B6" s="11" t="s">
        <v>18</v>
      </c>
      <c r="C6" s="25" t="s">
        <v>13</v>
      </c>
      <c r="D6" s="26">
        <v>28500000</v>
      </c>
      <c r="E6" s="26"/>
      <c r="F6" s="26"/>
      <c r="G6" s="26">
        <v>5000000</v>
      </c>
      <c r="H6" s="16"/>
      <c r="I6" s="17"/>
      <c r="J6" s="18"/>
      <c r="K6" s="17"/>
      <c r="L6" s="19"/>
      <c r="M6" s="20"/>
      <c r="N6" s="21"/>
      <c r="O6" s="20"/>
      <c r="P6" s="22"/>
      <c r="Q6" s="23"/>
      <c r="R6" s="23"/>
      <c r="S6" s="22"/>
      <c r="T6" s="24"/>
      <c r="U6" s="24"/>
      <c r="V6" s="24"/>
      <c r="W6" s="11" t="s">
        <v>19</v>
      </c>
    </row>
    <row r="7" spans="1:24">
      <c r="A7" s="27">
        <v>1505000310</v>
      </c>
      <c r="B7" s="11" t="s">
        <v>20</v>
      </c>
      <c r="C7" s="28" t="s">
        <v>13</v>
      </c>
      <c r="D7" s="26">
        <v>33000000</v>
      </c>
      <c r="E7" s="26">
        <v>11000000</v>
      </c>
      <c r="F7" s="26">
        <v>19000000</v>
      </c>
      <c r="G7" s="26">
        <v>11000000</v>
      </c>
      <c r="H7" s="16">
        <v>5950000</v>
      </c>
      <c r="I7" s="17">
        <v>11000000</v>
      </c>
      <c r="J7" s="29">
        <v>19000000</v>
      </c>
      <c r="K7" s="17">
        <v>11000000</v>
      </c>
      <c r="L7" s="19"/>
      <c r="M7" s="20"/>
      <c r="N7" s="20"/>
      <c r="O7" s="20"/>
      <c r="P7" s="22"/>
      <c r="Q7" s="23"/>
      <c r="R7" s="23"/>
      <c r="S7" s="23"/>
      <c r="T7" s="24"/>
      <c r="U7" s="24"/>
      <c r="V7" s="24"/>
      <c r="W7" s="11" t="s">
        <v>21</v>
      </c>
    </row>
    <row r="8" spans="1:24">
      <c r="A8" s="27"/>
      <c r="B8" s="32" t="s">
        <v>22</v>
      </c>
      <c r="C8" s="33" t="s">
        <v>23</v>
      </c>
      <c r="D8" s="34">
        <v>30000000</v>
      </c>
      <c r="E8" s="35"/>
      <c r="F8" s="35"/>
      <c r="G8" s="35">
        <v>7000000</v>
      </c>
      <c r="H8" s="36"/>
      <c r="I8" s="36"/>
      <c r="J8" s="37"/>
      <c r="K8" s="36"/>
      <c r="L8" s="32"/>
      <c r="M8" s="38">
        <v>30000000</v>
      </c>
      <c r="N8" s="32"/>
      <c r="O8" s="36">
        <v>7000000</v>
      </c>
      <c r="P8" s="36"/>
      <c r="Q8" s="32"/>
      <c r="R8" s="32"/>
      <c r="S8" s="36"/>
      <c r="T8" s="32"/>
      <c r="U8" s="32"/>
      <c r="V8" s="32"/>
      <c r="W8" s="32" t="s">
        <v>24</v>
      </c>
    </row>
    <row r="9" spans="1:24">
      <c r="A9" s="39"/>
      <c r="B9" s="40" t="s">
        <v>25</v>
      </c>
      <c r="C9" s="41" t="s">
        <v>26</v>
      </c>
      <c r="D9" s="42"/>
      <c r="E9" s="43"/>
      <c r="F9" s="43"/>
      <c r="G9" s="43"/>
      <c r="H9" s="44"/>
      <c r="I9" s="40"/>
      <c r="J9" s="45"/>
      <c r="K9" s="45"/>
      <c r="L9" s="40"/>
      <c r="M9" s="40"/>
      <c r="N9" s="44"/>
      <c r="O9" s="44"/>
      <c r="P9" s="40"/>
      <c r="Q9" s="44"/>
      <c r="R9" s="40"/>
      <c r="S9" s="44"/>
      <c r="T9" s="44">
        <v>3500000</v>
      </c>
      <c r="U9" s="44">
        <v>2800000</v>
      </c>
      <c r="V9" s="36">
        <v>700000</v>
      </c>
      <c r="W9" s="32" t="s">
        <v>27</v>
      </c>
    </row>
    <row r="10" spans="1:24">
      <c r="A10" s="39" t="s">
        <v>17</v>
      </c>
      <c r="B10" s="40" t="s">
        <v>28</v>
      </c>
      <c r="C10" s="41" t="s">
        <v>29</v>
      </c>
      <c r="D10" s="42">
        <v>7500000</v>
      </c>
      <c r="E10" s="43">
        <v>600000</v>
      </c>
      <c r="F10" s="43">
        <v>4400000</v>
      </c>
      <c r="G10" s="43">
        <v>2500000</v>
      </c>
      <c r="H10" s="44"/>
      <c r="I10" s="44"/>
      <c r="J10" s="45"/>
      <c r="K10" s="45"/>
      <c r="L10" s="40"/>
      <c r="M10" s="44">
        <v>600000</v>
      </c>
      <c r="N10" s="44">
        <v>7500000</v>
      </c>
      <c r="O10" s="44">
        <v>2500000</v>
      </c>
      <c r="P10" s="44"/>
      <c r="Q10" s="46"/>
      <c r="R10" s="40"/>
      <c r="S10" s="44"/>
      <c r="T10" s="40"/>
      <c r="U10" s="40"/>
      <c r="V10" s="32"/>
      <c r="W10" s="32" t="s">
        <v>30</v>
      </c>
    </row>
    <row r="11" spans="1:24">
      <c r="A11" s="39" t="s">
        <v>31</v>
      </c>
      <c r="B11" s="47" t="s">
        <v>32</v>
      </c>
      <c r="C11" s="11" t="s">
        <v>33</v>
      </c>
      <c r="D11" s="48">
        <v>1263000</v>
      </c>
      <c r="E11" s="49"/>
      <c r="F11" s="49">
        <v>820000</v>
      </c>
      <c r="G11" s="49">
        <v>443000</v>
      </c>
      <c r="H11" s="50"/>
      <c r="I11" s="17"/>
      <c r="J11" s="17">
        <v>820000</v>
      </c>
      <c r="K11" s="17">
        <v>443000</v>
      </c>
      <c r="L11" s="19"/>
      <c r="M11" s="31"/>
      <c r="N11" s="21"/>
      <c r="O11" s="21"/>
      <c r="P11" s="23"/>
      <c r="Q11" s="23"/>
      <c r="R11" s="23"/>
      <c r="S11" s="23"/>
      <c r="T11" s="24"/>
      <c r="U11" s="24"/>
      <c r="V11" s="24"/>
      <c r="W11" s="11" t="s">
        <v>34</v>
      </c>
    </row>
    <row r="12" spans="1:24">
      <c r="A12" s="39">
        <v>75599</v>
      </c>
      <c r="B12" s="47" t="s">
        <v>35</v>
      </c>
      <c r="C12" s="88" t="s">
        <v>36</v>
      </c>
      <c r="D12" s="48"/>
      <c r="E12" s="49">
        <v>1000000</v>
      </c>
      <c r="F12" s="49">
        <v>670000</v>
      </c>
      <c r="G12" s="49">
        <v>330000</v>
      </c>
      <c r="H12" s="50"/>
      <c r="I12" s="89"/>
      <c r="J12" s="90"/>
      <c r="K12" s="90"/>
      <c r="L12" s="51"/>
      <c r="M12" s="91"/>
      <c r="N12" s="92"/>
      <c r="O12" s="92"/>
      <c r="P12" s="93"/>
      <c r="Q12" s="93"/>
      <c r="R12" s="93"/>
      <c r="S12" s="93"/>
      <c r="T12" s="94"/>
      <c r="U12" s="94"/>
      <c r="V12" s="24"/>
      <c r="W12" s="11"/>
    </row>
    <row r="13" spans="1:24">
      <c r="A13" s="39">
        <v>75598</v>
      </c>
      <c r="B13" s="47" t="s">
        <v>37</v>
      </c>
      <c r="C13" s="88" t="s">
        <v>36</v>
      </c>
      <c r="D13" s="48"/>
      <c r="E13" s="49">
        <v>1200000</v>
      </c>
      <c r="F13" s="49">
        <v>800000</v>
      </c>
      <c r="G13" s="49">
        <v>400000</v>
      </c>
      <c r="H13" s="50"/>
      <c r="I13" s="89"/>
      <c r="J13" s="90"/>
      <c r="K13" s="90"/>
      <c r="L13" s="51"/>
      <c r="M13" s="91"/>
      <c r="N13" s="92"/>
      <c r="O13" s="92"/>
      <c r="P13" s="93"/>
      <c r="Q13" s="93"/>
      <c r="R13" s="93"/>
      <c r="S13" s="93"/>
      <c r="T13" s="94"/>
      <c r="U13" s="94"/>
      <c r="V13" s="24"/>
      <c r="W13" s="11"/>
    </row>
    <row r="14" spans="1:24">
      <c r="A14" s="39"/>
      <c r="B14" s="47" t="s">
        <v>38</v>
      </c>
      <c r="C14" s="88"/>
      <c r="D14" s="48"/>
      <c r="E14" s="49"/>
      <c r="F14" s="49"/>
      <c r="G14" s="49"/>
      <c r="H14" s="50"/>
      <c r="I14" s="89"/>
      <c r="J14" s="90"/>
      <c r="K14" s="90"/>
      <c r="L14" s="51"/>
      <c r="M14" s="91"/>
      <c r="N14" s="92"/>
      <c r="O14" s="92"/>
      <c r="P14" s="93"/>
      <c r="Q14" s="93"/>
      <c r="R14" s="93"/>
      <c r="S14" s="93"/>
      <c r="T14" s="94"/>
      <c r="U14" s="94"/>
      <c r="V14" s="24"/>
      <c r="W14" s="11"/>
    </row>
    <row r="15" spans="1:24">
      <c r="A15" s="16" t="s">
        <v>39</v>
      </c>
      <c r="B15" s="11" t="s">
        <v>40</v>
      </c>
      <c r="C15" s="51" t="s">
        <v>41</v>
      </c>
      <c r="D15" s="49">
        <v>1500000</v>
      </c>
      <c r="E15" s="49"/>
      <c r="F15" s="49">
        <v>1000000</v>
      </c>
      <c r="G15" s="49">
        <v>500000</v>
      </c>
      <c r="H15" s="50">
        <v>100000</v>
      </c>
      <c r="I15" s="52"/>
      <c r="J15" s="53"/>
      <c r="K15" s="53"/>
      <c r="L15" s="54">
        <f>SUM(L4:L11)</f>
        <v>0</v>
      </c>
      <c r="M15" s="55"/>
      <c r="N15" s="55">
        <v>1000000</v>
      </c>
      <c r="O15" s="55">
        <v>500000</v>
      </c>
      <c r="P15" s="56"/>
      <c r="Q15" s="56"/>
      <c r="R15" s="56"/>
      <c r="S15" s="56"/>
      <c r="T15" s="57"/>
      <c r="U15" s="57"/>
      <c r="V15" s="58"/>
      <c r="W15" s="19" t="s">
        <v>42</v>
      </c>
    </row>
    <row r="16" spans="1:24">
      <c r="A16" s="16" t="s">
        <v>43</v>
      </c>
      <c r="B16" s="19" t="s">
        <v>44</v>
      </c>
      <c r="C16" s="19" t="s">
        <v>41</v>
      </c>
      <c r="D16" s="49">
        <v>1500000</v>
      </c>
      <c r="E16" s="49"/>
      <c r="F16" s="49">
        <v>1000000</v>
      </c>
      <c r="G16" s="49">
        <v>500000</v>
      </c>
      <c r="H16" s="50"/>
      <c r="I16" s="53"/>
      <c r="J16" s="53">
        <v>1000000</v>
      </c>
      <c r="K16" s="53">
        <v>500000</v>
      </c>
      <c r="L16" s="54"/>
      <c r="M16" s="55"/>
      <c r="N16" s="55"/>
      <c r="O16" s="55"/>
      <c r="P16" s="56"/>
      <c r="Q16" s="56"/>
      <c r="R16" s="56"/>
      <c r="S16" s="56"/>
      <c r="T16" s="57"/>
      <c r="U16" s="57"/>
      <c r="V16" s="58"/>
      <c r="W16" s="11" t="s">
        <v>42</v>
      </c>
    </row>
    <row r="17" spans="1:78">
      <c r="A17" s="59">
        <v>33797</v>
      </c>
      <c r="B17" s="87" t="s">
        <v>45</v>
      </c>
      <c r="C17" s="87" t="s">
        <v>46</v>
      </c>
      <c r="D17" s="49">
        <f>910000+1500000+650000+3250000+650000</f>
        <v>6960000</v>
      </c>
      <c r="E17" s="49"/>
      <c r="F17" s="49">
        <f>D17-G17</f>
        <v>4460000</v>
      </c>
      <c r="G17" s="49">
        <f>500000+1000000+1000000</f>
        <v>2500000</v>
      </c>
      <c r="H17" s="50">
        <v>480000</v>
      </c>
      <c r="I17" s="53"/>
      <c r="J17" s="53"/>
      <c r="K17" s="53"/>
      <c r="L17" s="54"/>
      <c r="M17" s="55"/>
      <c r="N17" s="55"/>
      <c r="O17" s="55"/>
      <c r="P17" s="56"/>
      <c r="Q17" s="56"/>
      <c r="R17" s="56"/>
      <c r="S17" s="56"/>
      <c r="T17" s="57"/>
      <c r="U17" s="57"/>
      <c r="V17" s="58"/>
      <c r="W17" s="66"/>
    </row>
    <row r="18" spans="1:78">
      <c r="A18" s="59"/>
      <c r="B18" s="87"/>
      <c r="C18" s="4"/>
      <c r="D18" s="60">
        <f t="shared" ref="D18:K18" si="0">SUM(D4:D17)</f>
        <v>181223000</v>
      </c>
      <c r="E18" s="60">
        <f t="shared" si="0"/>
        <v>77100000</v>
      </c>
      <c r="F18" s="60">
        <f>SUM(F7:F17)</f>
        <v>32150000</v>
      </c>
      <c r="G18" s="60">
        <f t="shared" si="0"/>
        <v>37873000</v>
      </c>
      <c r="H18" s="60">
        <f t="shared" si="0"/>
        <v>7186000</v>
      </c>
      <c r="I18" s="60">
        <f t="shared" si="0"/>
        <v>11000000</v>
      </c>
      <c r="J18" s="60">
        <f t="shared" si="0"/>
        <v>20820000</v>
      </c>
      <c r="K18" s="60">
        <f t="shared" si="0"/>
        <v>11943000</v>
      </c>
      <c r="L18" s="62">
        <f t="shared" ref="L18:V18" si="1">SUM(L4:L16)</f>
        <v>0</v>
      </c>
      <c r="M18" s="61">
        <f t="shared" si="1"/>
        <v>93900000</v>
      </c>
      <c r="N18" s="61">
        <f t="shared" si="1"/>
        <v>8500000</v>
      </c>
      <c r="O18" s="61">
        <f t="shared" si="1"/>
        <v>69700000</v>
      </c>
      <c r="P18" s="61">
        <f t="shared" si="1"/>
        <v>0</v>
      </c>
      <c r="Q18" s="62">
        <f t="shared" si="1"/>
        <v>0</v>
      </c>
      <c r="R18" s="62">
        <f t="shared" si="1"/>
        <v>0</v>
      </c>
      <c r="S18" s="61">
        <f t="shared" si="1"/>
        <v>0</v>
      </c>
      <c r="T18" s="62">
        <f t="shared" si="1"/>
        <v>3500000</v>
      </c>
      <c r="U18" s="62">
        <f t="shared" si="1"/>
        <v>2800000</v>
      </c>
      <c r="V18" s="62">
        <f t="shared" si="1"/>
        <v>700000</v>
      </c>
    </row>
    <row r="19" spans="1:78">
      <c r="A19" s="63"/>
      <c r="D19" s="64"/>
      <c r="E19" s="64"/>
      <c r="F19" s="64"/>
      <c r="G19" s="64"/>
      <c r="H19" s="65"/>
      <c r="I19" s="4"/>
      <c r="J19" s="4"/>
      <c r="K19" s="4"/>
      <c r="L19" s="4"/>
      <c r="M19" s="4"/>
      <c r="N19" s="4"/>
      <c r="O19" s="4"/>
      <c r="P19" s="4"/>
      <c r="Q19" s="4"/>
      <c r="R19" s="66"/>
      <c r="S19" s="66"/>
    </row>
    <row r="20" spans="1:78">
      <c r="B20" s="1"/>
      <c r="C20" s="1"/>
      <c r="D20" s="1"/>
      <c r="E20" s="1"/>
      <c r="F20" s="1"/>
      <c r="G20" s="1"/>
      <c r="H20" s="3" t="s">
        <v>3</v>
      </c>
      <c r="I20" s="13"/>
      <c r="J20" s="67">
        <v>2018</v>
      </c>
      <c r="K20" s="68"/>
      <c r="L20" s="4"/>
      <c r="M20" s="13"/>
      <c r="N20" s="69">
        <v>2019</v>
      </c>
      <c r="O20" s="70"/>
      <c r="P20" s="13"/>
      <c r="Q20" s="69">
        <v>2020</v>
      </c>
      <c r="R20" s="69"/>
      <c r="S20" s="68"/>
      <c r="T20" s="13"/>
      <c r="U20" s="69">
        <v>2021</v>
      </c>
      <c r="V20" s="68"/>
      <c r="W20" s="4"/>
    </row>
    <row r="21" spans="1:78">
      <c r="A21" s="5" t="s">
        <v>5</v>
      </c>
      <c r="B21" s="5" t="s">
        <v>47</v>
      </c>
      <c r="C21" s="7" t="s">
        <v>1</v>
      </c>
      <c r="D21" s="7" t="s">
        <v>2</v>
      </c>
      <c r="E21" s="5" t="s">
        <v>7</v>
      </c>
      <c r="F21" s="8" t="s">
        <v>8</v>
      </c>
      <c r="G21" s="7" t="s">
        <v>9</v>
      </c>
      <c r="H21" s="9" t="s">
        <v>10</v>
      </c>
      <c r="I21" s="8" t="s">
        <v>7</v>
      </c>
      <c r="J21" s="8" t="s">
        <v>8</v>
      </c>
      <c r="K21" s="7" t="s">
        <v>9</v>
      </c>
      <c r="L21" s="8"/>
      <c r="M21" s="10" t="s">
        <v>7</v>
      </c>
      <c r="N21" s="10" t="s">
        <v>8</v>
      </c>
      <c r="O21" s="10" t="s">
        <v>9</v>
      </c>
      <c r="P21" s="5" t="s">
        <v>7</v>
      </c>
      <c r="Q21" s="5" t="s">
        <v>8</v>
      </c>
      <c r="R21" s="5"/>
      <c r="S21" s="5" t="s">
        <v>9</v>
      </c>
      <c r="T21" s="5" t="s">
        <v>7</v>
      </c>
      <c r="U21" s="5" t="s">
        <v>8</v>
      </c>
      <c r="V21" s="5" t="s">
        <v>9</v>
      </c>
      <c r="W21" s="5" t="s">
        <v>4</v>
      </c>
    </row>
    <row r="22" spans="1:78">
      <c r="A22" s="16" t="s">
        <v>48</v>
      </c>
      <c r="B22" s="11" t="s">
        <v>49</v>
      </c>
      <c r="C22" s="27" t="s">
        <v>23</v>
      </c>
      <c r="D22" s="16">
        <v>370000</v>
      </c>
      <c r="E22" s="49">
        <v>185000</v>
      </c>
      <c r="F22" s="16"/>
      <c r="G22" s="16">
        <v>185000</v>
      </c>
      <c r="H22" s="71"/>
      <c r="I22" s="17">
        <v>185000</v>
      </c>
      <c r="J22" s="17"/>
      <c r="K22" s="17">
        <v>185000</v>
      </c>
      <c r="L22" s="19"/>
      <c r="M22" s="31"/>
      <c r="N22" s="21"/>
      <c r="O22" s="21"/>
      <c r="P22" s="23"/>
      <c r="Q22" s="23"/>
      <c r="R22" s="23"/>
      <c r="S22" s="23"/>
      <c r="T22" s="24"/>
      <c r="U22" s="24"/>
      <c r="V22" s="24"/>
      <c r="W22" s="11" t="s">
        <v>42</v>
      </c>
    </row>
    <row r="23" spans="1:78">
      <c r="A23" s="16"/>
      <c r="B23" s="11" t="s">
        <v>50</v>
      </c>
      <c r="C23" s="11" t="s">
        <v>13</v>
      </c>
      <c r="D23" s="16">
        <v>950000</v>
      </c>
      <c r="E23" s="49">
        <v>280000</v>
      </c>
      <c r="F23" s="16">
        <v>400000</v>
      </c>
      <c r="G23" s="16">
        <v>300000</v>
      </c>
      <c r="H23" s="72"/>
      <c r="I23" s="17">
        <v>280000</v>
      </c>
      <c r="J23" s="17"/>
      <c r="K23" s="17">
        <v>300000</v>
      </c>
      <c r="L23" s="19"/>
      <c r="M23" s="20"/>
      <c r="N23" s="20"/>
      <c r="O23" s="20"/>
      <c r="P23" s="23"/>
      <c r="Q23" s="23"/>
      <c r="R23" s="23"/>
      <c r="S23" s="23"/>
      <c r="T23" s="73"/>
      <c r="U23" s="24"/>
      <c r="V23" s="73"/>
      <c r="W23" s="11" t="s">
        <v>51</v>
      </c>
    </row>
    <row r="24" spans="1:78">
      <c r="A24" s="16"/>
      <c r="B24" s="11" t="s">
        <v>52</v>
      </c>
      <c r="C24" s="11" t="s">
        <v>53</v>
      </c>
      <c r="D24" s="16">
        <v>700000</v>
      </c>
      <c r="E24" s="49">
        <v>285000</v>
      </c>
      <c r="F24" s="16">
        <v>115000</v>
      </c>
      <c r="G24" s="16">
        <v>300000</v>
      </c>
      <c r="H24" s="72"/>
      <c r="I24" s="17">
        <v>700000</v>
      </c>
      <c r="J24" s="17">
        <v>285000</v>
      </c>
      <c r="K24" s="17">
        <v>300000</v>
      </c>
      <c r="L24" s="19"/>
      <c r="M24" s="20"/>
      <c r="N24" s="20"/>
      <c r="O24" s="20"/>
      <c r="P24" s="23"/>
      <c r="Q24" s="23"/>
      <c r="R24" s="23"/>
      <c r="S24" s="23"/>
      <c r="T24" s="73"/>
      <c r="U24" s="24"/>
      <c r="V24" s="73"/>
      <c r="W24" s="11" t="s">
        <v>51</v>
      </c>
    </row>
    <row r="25" spans="1:78">
      <c r="A25" s="16"/>
      <c r="B25" s="11" t="s">
        <v>54</v>
      </c>
      <c r="C25" s="11" t="s">
        <v>55</v>
      </c>
      <c r="D25" s="16">
        <v>4500000000</v>
      </c>
      <c r="E25" s="49">
        <v>150000</v>
      </c>
      <c r="F25" s="16"/>
      <c r="G25" s="16">
        <v>0</v>
      </c>
      <c r="H25" s="72"/>
      <c r="I25" s="17"/>
      <c r="J25" s="17"/>
      <c r="K25" s="17"/>
      <c r="L25" s="19"/>
      <c r="M25" s="20"/>
      <c r="N25" s="20"/>
      <c r="O25" s="20"/>
      <c r="P25" s="23"/>
      <c r="Q25" s="23"/>
      <c r="R25" s="23"/>
      <c r="S25" s="23"/>
      <c r="T25" s="73"/>
      <c r="U25" s="24"/>
      <c r="V25" s="73"/>
      <c r="W25" s="11"/>
    </row>
    <row r="26" spans="1:78" s="75" customFormat="1">
      <c r="A26" s="19"/>
      <c r="B26" s="74" t="s">
        <v>56</v>
      </c>
      <c r="C26" s="11" t="s">
        <v>13</v>
      </c>
      <c r="D26" s="16">
        <v>500000</v>
      </c>
      <c r="E26" s="16">
        <v>250000</v>
      </c>
      <c r="F26" s="11"/>
      <c r="G26" s="16">
        <v>250000</v>
      </c>
      <c r="H26" s="72"/>
      <c r="I26" s="17">
        <v>250000</v>
      </c>
      <c r="J26" s="30"/>
      <c r="K26" s="17">
        <v>250000</v>
      </c>
      <c r="L26" s="19"/>
      <c r="M26" s="20"/>
      <c r="N26" s="21"/>
      <c r="O26" s="20"/>
      <c r="P26" s="22"/>
      <c r="Q26" s="23"/>
      <c r="R26" s="23"/>
      <c r="S26" s="22"/>
      <c r="T26" s="73"/>
      <c r="U26" s="24"/>
      <c r="V26" s="73"/>
      <c r="W26" s="11" t="s">
        <v>57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s="75" customFormat="1">
      <c r="A27" s="68"/>
      <c r="B27" s="74" t="s">
        <v>58</v>
      </c>
      <c r="C27" s="19" t="s">
        <v>59</v>
      </c>
      <c r="D27" s="16">
        <v>506000</v>
      </c>
      <c r="E27" s="16"/>
      <c r="F27" s="16">
        <v>206000</v>
      </c>
      <c r="G27" s="16">
        <v>300000</v>
      </c>
      <c r="H27" s="72"/>
      <c r="I27" s="17"/>
      <c r="J27" s="30"/>
      <c r="K27" s="17"/>
      <c r="L27" s="19"/>
      <c r="M27" s="20"/>
      <c r="N27" s="21"/>
      <c r="O27" s="20"/>
      <c r="P27" s="22"/>
      <c r="Q27" s="23"/>
      <c r="R27" s="23"/>
      <c r="S27" s="22"/>
      <c r="T27" s="73"/>
      <c r="U27" s="24"/>
      <c r="V27" s="73"/>
      <c r="W27" s="11" t="s">
        <v>51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s="75" customFormat="1">
      <c r="A28" s="68"/>
      <c r="B28" s="74" t="s">
        <v>60</v>
      </c>
      <c r="C28" s="19" t="s">
        <v>23</v>
      </c>
      <c r="D28" s="16"/>
      <c r="E28" s="16"/>
      <c r="F28" s="11"/>
      <c r="G28" s="16"/>
      <c r="H28" s="72"/>
      <c r="I28" s="17"/>
      <c r="J28" s="30"/>
      <c r="K28" s="17"/>
      <c r="L28" s="19"/>
      <c r="M28" s="20"/>
      <c r="N28" s="21"/>
      <c r="O28" s="20"/>
      <c r="P28" s="22"/>
      <c r="Q28" s="23"/>
      <c r="R28" s="23"/>
      <c r="S28" s="22"/>
      <c r="T28" s="73"/>
      <c r="U28" s="24"/>
      <c r="V28" s="73"/>
      <c r="W28" s="11" t="s">
        <v>61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s="75" customFormat="1">
      <c r="A29" s="4"/>
      <c r="B29" s="76" t="s">
        <v>62</v>
      </c>
      <c r="C29" s="77" t="s">
        <v>23</v>
      </c>
      <c r="D29" s="16"/>
      <c r="E29" s="16"/>
      <c r="F29" s="11"/>
      <c r="G29" s="16"/>
      <c r="H29" s="72"/>
      <c r="I29" s="17"/>
      <c r="J29" s="30"/>
      <c r="K29" s="17"/>
      <c r="L29" s="19"/>
      <c r="M29" s="20"/>
      <c r="N29" s="21"/>
      <c r="O29" s="20"/>
      <c r="P29" s="22"/>
      <c r="Q29" s="23"/>
      <c r="R29" s="23"/>
      <c r="S29" s="22"/>
      <c r="T29" s="73"/>
      <c r="U29" s="24"/>
      <c r="V29" s="73"/>
      <c r="W29" s="47" t="s">
        <v>61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>
      <c r="A30" s="78"/>
      <c r="B30" s="79"/>
      <c r="C30" s="80"/>
      <c r="D30" s="81">
        <f>SUM(D22:D27)</f>
        <v>4503026000</v>
      </c>
      <c r="E30" s="81">
        <f>SUM(E22:E26)</f>
        <v>1150000</v>
      </c>
      <c r="F30" s="81">
        <f>SUM(F22:F26)</f>
        <v>515000</v>
      </c>
      <c r="G30" s="81">
        <f>SUM(G22:G28)</f>
        <v>1335000</v>
      </c>
      <c r="H30" s="16">
        <f t="shared" ref="H30:V30" si="2">SUM(H22:H26)</f>
        <v>0</v>
      </c>
      <c r="I30" s="82">
        <f t="shared" si="2"/>
        <v>1415000</v>
      </c>
      <c r="J30" s="82">
        <f t="shared" si="2"/>
        <v>285000</v>
      </c>
      <c r="K30" s="82">
        <f t="shared" si="2"/>
        <v>1035000</v>
      </c>
      <c r="L30" s="17">
        <f t="shared" si="2"/>
        <v>0</v>
      </c>
      <c r="M30" s="83">
        <f t="shared" si="2"/>
        <v>0</v>
      </c>
      <c r="N30" s="20">
        <f t="shared" si="2"/>
        <v>0</v>
      </c>
      <c r="O30" s="83">
        <f t="shared" si="2"/>
        <v>0</v>
      </c>
      <c r="P30" s="22">
        <f t="shared" si="2"/>
        <v>0</v>
      </c>
      <c r="Q30" s="22">
        <f t="shared" si="2"/>
        <v>0</v>
      </c>
      <c r="R30" s="22">
        <f t="shared" si="2"/>
        <v>0</v>
      </c>
      <c r="S30" s="22">
        <f t="shared" si="2"/>
        <v>0</v>
      </c>
      <c r="T30" s="73">
        <f t="shared" si="2"/>
        <v>0</v>
      </c>
      <c r="U30" s="73">
        <f t="shared" si="2"/>
        <v>0</v>
      </c>
      <c r="V30" s="84">
        <f t="shared" si="2"/>
        <v>0</v>
      </c>
      <c r="W30" s="85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>
      <c r="A31" s="4"/>
      <c r="B31" s="86" t="s">
        <v>63</v>
      </c>
      <c r="H31" s="65"/>
      <c r="I31" s="4"/>
      <c r="J31" s="4"/>
      <c r="K31" s="4"/>
      <c r="L31" s="4"/>
      <c r="M31" s="4"/>
      <c r="N31" s="4"/>
      <c r="O31" s="4"/>
      <c r="P31" s="4"/>
      <c r="Q31" s="4"/>
      <c r="R31" s="66"/>
      <c r="S31" s="66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>
      <c r="A32" s="66"/>
      <c r="B32" s="86" t="s">
        <v>64</v>
      </c>
      <c r="H32" s="65"/>
      <c r="I32" s="4"/>
      <c r="J32" s="4"/>
      <c r="K32" s="4"/>
      <c r="L32" s="4"/>
      <c r="M32" s="4"/>
      <c r="N32" s="4"/>
      <c r="O32" s="4"/>
      <c r="P32" s="4"/>
      <c r="Q32" s="4"/>
      <c r="R32" s="66"/>
      <c r="S32" s="66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s="75" customFormat="1">
      <c r="A33" s="4"/>
      <c r="B33" s="86" t="s">
        <v>65</v>
      </c>
      <c r="C33"/>
      <c r="D33"/>
      <c r="E33"/>
      <c r="F33"/>
      <c r="G33"/>
      <c r="H33" s="65"/>
      <c r="I33" s="4"/>
      <c r="J33" s="4"/>
      <c r="K33" s="4"/>
      <c r="L33" s="4"/>
      <c r="M33" s="4"/>
      <c r="N33" s="4"/>
      <c r="O33" s="4"/>
      <c r="P33" s="4"/>
      <c r="Q33" s="4"/>
      <c r="R33" s="66"/>
      <c r="S33" s="66"/>
      <c r="T33"/>
      <c r="U33"/>
      <c r="V33"/>
      <c r="W3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>
      <c r="A34" s="66"/>
      <c r="B34" s="86"/>
      <c r="H34" s="65"/>
      <c r="I34" s="4"/>
      <c r="J34" s="4"/>
      <c r="K34" s="4"/>
      <c r="L34" s="4"/>
      <c r="M34" s="4"/>
      <c r="N34" s="4"/>
      <c r="O34" s="4"/>
      <c r="P34" s="4"/>
      <c r="Q34" s="4"/>
      <c r="R34" s="66"/>
      <c r="S34" s="66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</sheetData>
  <mergeCells count="4">
    <mergeCell ref="I2:K2"/>
    <mergeCell ref="M2:O2"/>
    <mergeCell ref="P2:S2"/>
    <mergeCell ref="T2:V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9CC26B24CD7849B5316CF8C19B0BBA" ma:contentTypeVersion="8" ma:contentTypeDescription="Opprett et nytt dokument." ma:contentTypeScope="" ma:versionID="4394ca7cfa3f323ae302af164ee2aa76">
  <xsd:schema xmlns:xsd="http://www.w3.org/2001/XMLSchema" xmlns:xs="http://www.w3.org/2001/XMLSchema" xmlns:p="http://schemas.microsoft.com/office/2006/metadata/properties" xmlns:ns3="3746000d-0ce4-4a87-933b-4afde888f410" targetNamespace="http://schemas.microsoft.com/office/2006/metadata/properties" ma:root="true" ma:fieldsID="f73f45f04d409d43627024c831753cc3" ns3:_="">
    <xsd:import namespace="3746000d-0ce4-4a87-933b-4afde888f4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6000d-0ce4-4a87-933b-4afde888f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581043-6290-4913-869D-915BF7721ED9}"/>
</file>

<file path=customXml/itemProps2.xml><?xml version="1.0" encoding="utf-8"?>
<ds:datastoreItem xmlns:ds="http://schemas.openxmlformats.org/officeDocument/2006/customXml" ds:itemID="{4F214B64-99C4-4936-9CB4-2D80BA305852}"/>
</file>

<file path=customXml/itemProps3.xml><?xml version="1.0" encoding="utf-8"?>
<ds:datastoreItem xmlns:ds="http://schemas.openxmlformats.org/officeDocument/2006/customXml" ds:itemID="{D6568395-ECF7-4DC8-AA4F-86126AD541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IKT Orkidé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 Engvig Hjelle</dc:creator>
  <cp:keywords/>
  <dc:description/>
  <cp:lastModifiedBy>Sanna Eriksson Ryg</cp:lastModifiedBy>
  <cp:revision/>
  <dcterms:created xsi:type="dcterms:W3CDTF">2019-09-16T08:19:31Z</dcterms:created>
  <dcterms:modified xsi:type="dcterms:W3CDTF">2020-02-17T10:10:38Z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0x010100419CC26B24CD7849B5316CF8C19B0BBA</vt:lpwstr>
  </property>
</Properties>
</file>