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slicerCaches/slicerCache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omments1.xml" ContentType="application/vnd.openxmlformats-officedocument.spreadsheetml.comments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5luntor\Desktop\sparesak\"/>
    </mc:Choice>
  </mc:AlternateContent>
  <bookViews>
    <workbookView xWindow="0" yWindow="0" windowWidth="28800" windowHeight="14100" firstSheet="1" activeTab="1"/>
  </bookViews>
  <sheets>
    <sheet name="Pivot_fastløn_årsverk" sheetId="7" state="hidden" r:id="rId1"/>
    <sheet name="Pivot oversikt kutt" sheetId="13" r:id="rId2"/>
    <sheet name="Budsjett fastlønn 18" sheetId="5" r:id="rId3"/>
    <sheet name="Tabell presentasjon" sheetId="12" r:id="rId4"/>
    <sheet name="Parametre" sheetId="10" state="hidden" r:id="rId5"/>
    <sheet name="årsverk_kost per årsverk" sheetId="1" state="hidden" r:id="rId6"/>
    <sheet name="Org.kart" sheetId="6" state="hidden" r:id="rId7"/>
    <sheet name="Pivot budsjett fastlønn" sheetId="4" state="hidden" r:id="rId8"/>
    <sheet name="Budsjett 2018 tot" sheetId="3" state="hidden" r:id="rId9"/>
  </sheets>
  <definedNames>
    <definedName name="Slicer_Konto">#N/A</definedName>
  </definedNames>
  <calcPr calcId="162913"/>
  <pivotCaches>
    <pivotCache cacheId="0" r:id="rId10"/>
    <pivotCache cacheId="1" r:id="rId11"/>
    <pivotCache cacheId="2" r:id="rId12"/>
    <pivotCache cacheId="3" r:id="rId13"/>
  </pivotCaches>
  <extLst>
    <ext xmlns:x14="http://schemas.microsoft.com/office/spreadsheetml/2009/9/main" uri="{BBE1A952-AA13-448e-AADC-164F8A28A991}">
      <x14:slicerCaches>
        <x14:slicerCache r:id="rId14"/>
      </x14:slicerCaches>
    </ext>
    <ext xmlns:x14="http://schemas.microsoft.com/office/spreadsheetml/2009/9/main" uri="{79F54976-1DA5-4618-B147-4CDE4B953A38}">
      <x14:workbookPr/>
    </ext>
  </extLst>
</workbook>
</file>

<file path=xl/calcChain.xml><?xml version="1.0" encoding="utf-8"?>
<calcChain xmlns="http://schemas.openxmlformats.org/spreadsheetml/2006/main">
  <c r="Y8" i="5" l="1"/>
  <c r="Y9" i="5"/>
  <c r="Y10" i="5"/>
  <c r="Y11" i="5"/>
  <c r="Y12" i="5"/>
  <c r="Y13" i="5"/>
  <c r="Y14" i="5"/>
  <c r="Y15" i="5"/>
  <c r="Y16" i="5"/>
  <c r="Y17" i="5"/>
  <c r="Y18" i="5"/>
  <c r="Y19" i="5"/>
  <c r="Y20" i="5"/>
  <c r="Y21" i="5"/>
  <c r="Y22" i="5"/>
  <c r="Y23" i="5"/>
  <c r="Y24" i="5"/>
  <c r="Y25" i="5"/>
  <c r="Y26" i="5"/>
  <c r="Y27" i="5"/>
  <c r="Y28" i="5"/>
  <c r="Y29" i="5"/>
  <c r="Y30" i="5"/>
  <c r="Y31" i="5"/>
  <c r="Y32" i="5"/>
  <c r="Y33" i="5"/>
  <c r="Y34" i="5"/>
  <c r="Y35" i="5"/>
  <c r="Y36" i="5"/>
  <c r="Y37" i="5"/>
  <c r="Y38" i="5"/>
  <c r="Y39" i="5"/>
  <c r="Y40" i="5"/>
  <c r="Y41" i="5"/>
  <c r="Y42" i="5"/>
  <c r="Y43" i="5"/>
  <c r="Y44" i="5"/>
  <c r="Y45" i="5"/>
  <c r="Y46" i="5"/>
  <c r="Y47" i="5"/>
  <c r="Y48" i="5"/>
  <c r="Y49" i="5"/>
  <c r="Y50" i="5"/>
  <c r="Y51" i="5"/>
  <c r="Y52" i="5"/>
  <c r="Y53" i="5"/>
  <c r="Y54" i="5"/>
  <c r="Y55" i="5"/>
  <c r="Y56" i="5"/>
  <c r="Y57" i="5"/>
  <c r="Y58" i="5"/>
  <c r="Y59" i="5"/>
  <c r="Y60" i="5"/>
  <c r="Y61" i="5"/>
  <c r="Y62" i="5"/>
  <c r="Y63" i="5"/>
  <c r="Y64" i="5"/>
  <c r="Y65" i="5"/>
  <c r="Y66" i="5"/>
  <c r="Y67" i="5"/>
  <c r="Y68" i="5"/>
  <c r="Y69" i="5"/>
  <c r="Y70" i="5"/>
  <c r="Y71" i="5"/>
  <c r="Y72" i="5"/>
  <c r="Y73" i="5"/>
  <c r="Y74" i="5"/>
  <c r="Y75" i="5"/>
  <c r="Y76" i="5"/>
  <c r="Y77" i="5"/>
  <c r="Y78" i="5"/>
  <c r="Y79" i="5"/>
  <c r="Y80" i="5"/>
  <c r="Y81" i="5"/>
  <c r="Y82" i="5"/>
  <c r="Y83" i="5"/>
  <c r="Y84" i="5"/>
  <c r="Y85" i="5"/>
  <c r="Y86" i="5"/>
  <c r="Y87" i="5"/>
  <c r="Y88" i="5"/>
  <c r="Y89" i="5"/>
  <c r="Y90" i="5"/>
  <c r="Y91" i="5"/>
  <c r="Y92" i="5"/>
  <c r="Y93" i="5"/>
  <c r="Y94" i="5"/>
  <c r="Y95" i="5"/>
  <c r="Y96" i="5"/>
  <c r="Y97" i="5"/>
  <c r="Y98" i="5"/>
  <c r="Y99" i="5"/>
  <c r="Y100" i="5"/>
  <c r="Y101" i="5"/>
  <c r="Y102" i="5"/>
  <c r="Y103" i="5"/>
  <c r="Y104" i="5"/>
  <c r="Y105" i="5"/>
  <c r="Y106" i="5"/>
  <c r="Y107" i="5"/>
  <c r="Y108" i="5"/>
  <c r="Y109" i="5"/>
  <c r="Y110" i="5"/>
  <c r="Y111" i="5"/>
  <c r="Y112" i="5"/>
  <c r="Y113" i="5"/>
  <c r="Y114" i="5"/>
  <c r="Y115" i="5"/>
  <c r="Y116" i="5"/>
  <c r="Y117" i="5"/>
  <c r="Y118" i="5"/>
  <c r="Y119" i="5"/>
  <c r="Y120" i="5"/>
  <c r="Y121" i="5"/>
  <c r="Y122" i="5"/>
  <c r="Y123" i="5"/>
  <c r="Y124" i="5"/>
  <c r="Y125" i="5"/>
  <c r="Y126" i="5"/>
  <c r="Y127" i="5"/>
  <c r="Y128" i="5"/>
  <c r="Y129" i="5"/>
  <c r="Y130" i="5"/>
  <c r="Y131" i="5"/>
  <c r="Y132" i="5"/>
  <c r="Y133" i="5"/>
  <c r="Y134" i="5"/>
  <c r="Y135" i="5"/>
  <c r="Y136" i="5"/>
  <c r="Y137" i="5"/>
  <c r="Y138" i="5"/>
  <c r="Y139" i="5"/>
  <c r="Y140" i="5"/>
  <c r="Y141" i="5"/>
  <c r="Y142" i="5"/>
  <c r="Y143" i="5"/>
  <c r="Y144" i="5"/>
  <c r="Y145" i="5"/>
  <c r="Y146" i="5"/>
  <c r="Y147" i="5"/>
  <c r="Y148" i="5"/>
  <c r="Y149" i="5"/>
  <c r="Y150" i="5"/>
  <c r="Y151" i="5"/>
  <c r="Y152" i="5"/>
  <c r="Y153" i="5"/>
  <c r="Y154" i="5"/>
  <c r="Y155" i="5"/>
  <c r="Y156" i="5"/>
  <c r="Y157" i="5"/>
  <c r="Y158" i="5"/>
  <c r="Y7" i="5"/>
  <c r="X8" i="5"/>
  <c r="Z8" i="5"/>
  <c r="AA8" i="5"/>
  <c r="X9" i="5"/>
  <c r="Z9" i="5"/>
  <c r="AA9" i="5"/>
  <c r="X10" i="5"/>
  <c r="Z10" i="5"/>
  <c r="AA10" i="5"/>
  <c r="X11" i="5"/>
  <c r="Z11" i="5"/>
  <c r="AA11" i="5"/>
  <c r="X12" i="5"/>
  <c r="Z12" i="5"/>
  <c r="AA12" i="5"/>
  <c r="X13" i="5"/>
  <c r="Z13" i="5"/>
  <c r="AA13" i="5"/>
  <c r="X14" i="5"/>
  <c r="Z14" i="5"/>
  <c r="AA14" i="5"/>
  <c r="X15" i="5"/>
  <c r="Z15" i="5"/>
  <c r="AA15" i="5"/>
  <c r="X16" i="5"/>
  <c r="Z16" i="5"/>
  <c r="AA16" i="5"/>
  <c r="X17" i="5"/>
  <c r="Z17" i="5"/>
  <c r="AA17" i="5"/>
  <c r="X18" i="5"/>
  <c r="Z18" i="5"/>
  <c r="AA18" i="5"/>
  <c r="X19" i="5"/>
  <c r="Z19" i="5"/>
  <c r="AA19" i="5"/>
  <c r="X20" i="5"/>
  <c r="Z20" i="5"/>
  <c r="AA20" i="5"/>
  <c r="X21" i="5"/>
  <c r="Z21" i="5"/>
  <c r="AA21" i="5"/>
  <c r="X22" i="5"/>
  <c r="Z22" i="5"/>
  <c r="AA22" i="5"/>
  <c r="X23" i="5"/>
  <c r="Z23" i="5"/>
  <c r="AA23" i="5"/>
  <c r="X24" i="5"/>
  <c r="Z24" i="5"/>
  <c r="AA24" i="5"/>
  <c r="X25" i="5"/>
  <c r="Z25" i="5"/>
  <c r="AA25" i="5"/>
  <c r="X26" i="5"/>
  <c r="Z26" i="5"/>
  <c r="AA26" i="5"/>
  <c r="X27" i="5"/>
  <c r="Z27" i="5"/>
  <c r="AA27" i="5"/>
  <c r="X28" i="5"/>
  <c r="Z28" i="5"/>
  <c r="AA28" i="5"/>
  <c r="X29" i="5"/>
  <c r="Z29" i="5"/>
  <c r="AA29" i="5"/>
  <c r="X30" i="5"/>
  <c r="Z30" i="5"/>
  <c r="AA30" i="5"/>
  <c r="X31" i="5"/>
  <c r="Z31" i="5"/>
  <c r="AA31" i="5"/>
  <c r="X32" i="5"/>
  <c r="Z32" i="5"/>
  <c r="AA32" i="5"/>
  <c r="X33" i="5"/>
  <c r="Z33" i="5"/>
  <c r="AA33" i="5"/>
  <c r="X34" i="5"/>
  <c r="Z34" i="5"/>
  <c r="AA34" i="5"/>
  <c r="X35" i="5"/>
  <c r="Z35" i="5"/>
  <c r="AA35" i="5"/>
  <c r="X36" i="5"/>
  <c r="Z36" i="5"/>
  <c r="AA36" i="5"/>
  <c r="X37" i="5"/>
  <c r="Z37" i="5"/>
  <c r="AA37" i="5"/>
  <c r="X38" i="5"/>
  <c r="Z38" i="5"/>
  <c r="AA38" i="5"/>
  <c r="X39" i="5"/>
  <c r="Z39" i="5"/>
  <c r="AA39" i="5"/>
  <c r="X40" i="5"/>
  <c r="Z40" i="5"/>
  <c r="AA40" i="5"/>
  <c r="X41" i="5"/>
  <c r="Z41" i="5"/>
  <c r="AA41" i="5"/>
  <c r="X42" i="5"/>
  <c r="Z42" i="5"/>
  <c r="AA42" i="5"/>
  <c r="X43" i="5"/>
  <c r="Z43" i="5"/>
  <c r="AA43" i="5"/>
  <c r="X44" i="5"/>
  <c r="Z44" i="5"/>
  <c r="AA44" i="5"/>
  <c r="X45" i="5"/>
  <c r="Z45" i="5"/>
  <c r="AA45" i="5"/>
  <c r="X46" i="5"/>
  <c r="Z46" i="5"/>
  <c r="AA46" i="5"/>
  <c r="X47" i="5"/>
  <c r="Z47" i="5"/>
  <c r="AA47" i="5"/>
  <c r="X48" i="5"/>
  <c r="Z48" i="5"/>
  <c r="AA48" i="5"/>
  <c r="X49" i="5"/>
  <c r="Z49" i="5"/>
  <c r="AA49" i="5"/>
  <c r="X50" i="5"/>
  <c r="Z50" i="5"/>
  <c r="AA50" i="5"/>
  <c r="X51" i="5"/>
  <c r="Z51" i="5"/>
  <c r="AA51" i="5"/>
  <c r="X52" i="5"/>
  <c r="Z52" i="5"/>
  <c r="AA52" i="5"/>
  <c r="X53" i="5"/>
  <c r="Z53" i="5"/>
  <c r="AA53" i="5"/>
  <c r="X54" i="5"/>
  <c r="Z54" i="5"/>
  <c r="AA54" i="5"/>
  <c r="X55" i="5"/>
  <c r="Z55" i="5"/>
  <c r="AA55" i="5"/>
  <c r="X56" i="5"/>
  <c r="Z56" i="5"/>
  <c r="AA56" i="5"/>
  <c r="X57" i="5"/>
  <c r="Z57" i="5"/>
  <c r="AA57" i="5"/>
  <c r="X58" i="5"/>
  <c r="Z58" i="5"/>
  <c r="AA58" i="5"/>
  <c r="X59" i="5"/>
  <c r="Z59" i="5"/>
  <c r="AA59" i="5"/>
  <c r="X60" i="5"/>
  <c r="Z60" i="5"/>
  <c r="AA60" i="5"/>
  <c r="X61" i="5"/>
  <c r="Z61" i="5"/>
  <c r="AA61" i="5"/>
  <c r="X62" i="5"/>
  <c r="Z62" i="5"/>
  <c r="AA62" i="5"/>
  <c r="X63" i="5"/>
  <c r="Z63" i="5"/>
  <c r="AA63" i="5"/>
  <c r="X64" i="5"/>
  <c r="Z64" i="5"/>
  <c r="AA64" i="5"/>
  <c r="X65" i="5"/>
  <c r="Z65" i="5"/>
  <c r="AA65" i="5"/>
  <c r="X66" i="5"/>
  <c r="Z66" i="5"/>
  <c r="AA66" i="5"/>
  <c r="X67" i="5"/>
  <c r="Z67" i="5"/>
  <c r="AA67" i="5"/>
  <c r="X68" i="5"/>
  <c r="Z68" i="5"/>
  <c r="AA68" i="5"/>
  <c r="X69" i="5"/>
  <c r="Z69" i="5"/>
  <c r="AA69" i="5"/>
  <c r="X70" i="5"/>
  <c r="Z70" i="5"/>
  <c r="AA70" i="5"/>
  <c r="X71" i="5"/>
  <c r="Z71" i="5"/>
  <c r="AA71" i="5"/>
  <c r="X72" i="5"/>
  <c r="Z72" i="5"/>
  <c r="AA72" i="5"/>
  <c r="X73" i="5"/>
  <c r="Z73" i="5"/>
  <c r="AA73" i="5"/>
  <c r="X74" i="5"/>
  <c r="Z74" i="5"/>
  <c r="AA74" i="5"/>
  <c r="X75" i="5"/>
  <c r="Z75" i="5"/>
  <c r="AA75" i="5"/>
  <c r="X76" i="5"/>
  <c r="Z76" i="5"/>
  <c r="AA76" i="5"/>
  <c r="X77" i="5"/>
  <c r="Z77" i="5"/>
  <c r="AA77" i="5"/>
  <c r="X78" i="5"/>
  <c r="Z78" i="5"/>
  <c r="AA78" i="5"/>
  <c r="X79" i="5"/>
  <c r="Z79" i="5"/>
  <c r="AA79" i="5"/>
  <c r="X80" i="5"/>
  <c r="Z80" i="5"/>
  <c r="AA80" i="5"/>
  <c r="X81" i="5"/>
  <c r="Z81" i="5"/>
  <c r="AA81" i="5"/>
  <c r="X82" i="5"/>
  <c r="Z82" i="5"/>
  <c r="AA82" i="5"/>
  <c r="X83" i="5"/>
  <c r="Z83" i="5"/>
  <c r="AA83" i="5"/>
  <c r="X84" i="5"/>
  <c r="Z84" i="5"/>
  <c r="AA84" i="5"/>
  <c r="X85" i="5"/>
  <c r="Z85" i="5"/>
  <c r="AA85" i="5"/>
  <c r="X86" i="5"/>
  <c r="Z86" i="5"/>
  <c r="AA86" i="5"/>
  <c r="X87" i="5"/>
  <c r="Z87" i="5"/>
  <c r="AA87" i="5"/>
  <c r="X88" i="5"/>
  <c r="Z88" i="5"/>
  <c r="AA88" i="5"/>
  <c r="X89" i="5"/>
  <c r="Z89" i="5"/>
  <c r="AA89" i="5"/>
  <c r="X90" i="5"/>
  <c r="Z90" i="5"/>
  <c r="AA90" i="5"/>
  <c r="X91" i="5"/>
  <c r="Z91" i="5"/>
  <c r="AA91" i="5"/>
  <c r="X92" i="5"/>
  <c r="Z92" i="5"/>
  <c r="AA92" i="5"/>
  <c r="X93" i="5"/>
  <c r="Z93" i="5"/>
  <c r="AA93" i="5"/>
  <c r="X94" i="5"/>
  <c r="Z94" i="5"/>
  <c r="AA94" i="5"/>
  <c r="X95" i="5"/>
  <c r="Z95" i="5"/>
  <c r="AA95" i="5"/>
  <c r="X96" i="5"/>
  <c r="Z96" i="5"/>
  <c r="AA96" i="5"/>
  <c r="X97" i="5"/>
  <c r="Z97" i="5"/>
  <c r="AA97" i="5"/>
  <c r="X98" i="5"/>
  <c r="Z98" i="5"/>
  <c r="AA98" i="5"/>
  <c r="X99" i="5"/>
  <c r="Z99" i="5"/>
  <c r="AA99" i="5"/>
  <c r="X100" i="5"/>
  <c r="Z100" i="5"/>
  <c r="AA100" i="5"/>
  <c r="X101" i="5"/>
  <c r="Z101" i="5"/>
  <c r="AA101" i="5"/>
  <c r="X102" i="5"/>
  <c r="Z102" i="5"/>
  <c r="AA102" i="5"/>
  <c r="X103" i="5"/>
  <c r="Z103" i="5"/>
  <c r="AA103" i="5"/>
  <c r="X104" i="5"/>
  <c r="Z104" i="5"/>
  <c r="AA104" i="5"/>
  <c r="X105" i="5"/>
  <c r="Z105" i="5"/>
  <c r="AA105" i="5"/>
  <c r="X106" i="5"/>
  <c r="Z106" i="5"/>
  <c r="AA106" i="5"/>
  <c r="X107" i="5"/>
  <c r="Z107" i="5"/>
  <c r="AA107" i="5"/>
  <c r="X108" i="5"/>
  <c r="Z108" i="5"/>
  <c r="AA108" i="5"/>
  <c r="X109" i="5"/>
  <c r="Z109" i="5"/>
  <c r="AA109" i="5"/>
  <c r="X110" i="5"/>
  <c r="Z110" i="5"/>
  <c r="AA110" i="5"/>
  <c r="X111" i="5"/>
  <c r="Z111" i="5"/>
  <c r="AA111" i="5"/>
  <c r="X112" i="5"/>
  <c r="Z112" i="5"/>
  <c r="AA112" i="5"/>
  <c r="X113" i="5"/>
  <c r="Z113" i="5"/>
  <c r="AA113" i="5"/>
  <c r="X114" i="5"/>
  <c r="Z114" i="5"/>
  <c r="AA114" i="5"/>
  <c r="X115" i="5"/>
  <c r="Z115" i="5"/>
  <c r="AA115" i="5"/>
  <c r="X116" i="5"/>
  <c r="Z116" i="5"/>
  <c r="AA116" i="5"/>
  <c r="X117" i="5"/>
  <c r="Z117" i="5"/>
  <c r="AA117" i="5"/>
  <c r="X118" i="5"/>
  <c r="Z118" i="5"/>
  <c r="AA118" i="5"/>
  <c r="X119" i="5"/>
  <c r="Z119" i="5"/>
  <c r="AA119" i="5"/>
  <c r="X120" i="5"/>
  <c r="Z120" i="5"/>
  <c r="AA120" i="5"/>
  <c r="X121" i="5"/>
  <c r="Z121" i="5"/>
  <c r="AA121" i="5"/>
  <c r="X122" i="5"/>
  <c r="Z122" i="5"/>
  <c r="AA122" i="5"/>
  <c r="X123" i="5"/>
  <c r="Z123" i="5"/>
  <c r="AA123" i="5"/>
  <c r="X124" i="5"/>
  <c r="Z124" i="5"/>
  <c r="AA124" i="5"/>
  <c r="X125" i="5"/>
  <c r="Z125" i="5"/>
  <c r="AA125" i="5"/>
  <c r="X126" i="5"/>
  <c r="Z126" i="5"/>
  <c r="AA126" i="5"/>
  <c r="X127" i="5"/>
  <c r="Z127" i="5"/>
  <c r="AA127" i="5"/>
  <c r="X128" i="5"/>
  <c r="Z128" i="5"/>
  <c r="AA128" i="5"/>
  <c r="X129" i="5"/>
  <c r="Z129" i="5"/>
  <c r="AA129" i="5"/>
  <c r="X130" i="5"/>
  <c r="Z130" i="5"/>
  <c r="AA130" i="5"/>
  <c r="X131" i="5"/>
  <c r="Z131" i="5"/>
  <c r="AA131" i="5"/>
  <c r="X132" i="5"/>
  <c r="Z132" i="5"/>
  <c r="AA132" i="5"/>
  <c r="X133" i="5"/>
  <c r="Z133" i="5"/>
  <c r="AA133" i="5"/>
  <c r="X134" i="5"/>
  <c r="Z134" i="5"/>
  <c r="AA134" i="5"/>
  <c r="X135" i="5"/>
  <c r="Z135" i="5"/>
  <c r="AA135" i="5"/>
  <c r="X136" i="5"/>
  <c r="Z136" i="5"/>
  <c r="AA136" i="5"/>
  <c r="X137" i="5"/>
  <c r="Z137" i="5"/>
  <c r="AA137" i="5"/>
  <c r="X138" i="5"/>
  <c r="Z138" i="5"/>
  <c r="AA138" i="5"/>
  <c r="X139" i="5"/>
  <c r="Z139" i="5"/>
  <c r="AA139" i="5"/>
  <c r="X140" i="5"/>
  <c r="Z140" i="5"/>
  <c r="AA140" i="5"/>
  <c r="X141" i="5"/>
  <c r="Z141" i="5"/>
  <c r="AA141" i="5"/>
  <c r="X142" i="5"/>
  <c r="Z142" i="5"/>
  <c r="AA142" i="5"/>
  <c r="X143" i="5"/>
  <c r="Z143" i="5"/>
  <c r="AA143" i="5"/>
  <c r="X144" i="5"/>
  <c r="Z144" i="5"/>
  <c r="AA144" i="5"/>
  <c r="X145" i="5"/>
  <c r="Z145" i="5"/>
  <c r="AA145" i="5"/>
  <c r="X146" i="5"/>
  <c r="Z146" i="5"/>
  <c r="AA146" i="5"/>
  <c r="X147" i="5"/>
  <c r="Z147" i="5"/>
  <c r="AA147" i="5"/>
  <c r="X148" i="5"/>
  <c r="Z148" i="5"/>
  <c r="AA148" i="5"/>
  <c r="X149" i="5"/>
  <c r="Z149" i="5"/>
  <c r="AA149" i="5"/>
  <c r="X150" i="5"/>
  <c r="Z150" i="5"/>
  <c r="AA150" i="5"/>
  <c r="X151" i="5"/>
  <c r="Z151" i="5"/>
  <c r="AA151" i="5"/>
  <c r="X152" i="5"/>
  <c r="Z152" i="5"/>
  <c r="AA152" i="5"/>
  <c r="X153" i="5"/>
  <c r="Z153" i="5"/>
  <c r="AA153" i="5"/>
  <c r="X154" i="5"/>
  <c r="Z154" i="5"/>
  <c r="AA154" i="5"/>
  <c r="X155" i="5"/>
  <c r="Z155" i="5"/>
  <c r="AA155" i="5"/>
  <c r="X156" i="5"/>
  <c r="Z156" i="5"/>
  <c r="AA156" i="5"/>
  <c r="X157" i="5"/>
  <c r="Z157" i="5"/>
  <c r="AA157" i="5"/>
  <c r="X158" i="5"/>
  <c r="Z158" i="5"/>
  <c r="AA158" i="5"/>
  <c r="AF7" i="5"/>
  <c r="AG7" i="5"/>
  <c r="AH7" i="5"/>
  <c r="AE7" i="5"/>
  <c r="AD7" i="5"/>
  <c r="AC7" i="5"/>
  <c r="AB7" i="5"/>
  <c r="AA7" i="5"/>
  <c r="X7" i="5"/>
  <c r="Z7" i="5"/>
  <c r="W7" i="5"/>
  <c r="E3" i="10" l="1"/>
  <c r="F9" i="5"/>
  <c r="F10" i="5"/>
  <c r="S10" i="5" s="1"/>
  <c r="AH10" i="5" s="1"/>
  <c r="F11" i="5"/>
  <c r="F12" i="5"/>
  <c r="S12" i="5" s="1"/>
  <c r="AH12" i="5" s="1"/>
  <c r="F13" i="5"/>
  <c r="S13" i="5" s="1"/>
  <c r="AH13" i="5" s="1"/>
  <c r="F14" i="5"/>
  <c r="S14" i="5" s="1"/>
  <c r="AH14" i="5" s="1"/>
  <c r="F15" i="5"/>
  <c r="S15" i="5" s="1"/>
  <c r="AH15" i="5" s="1"/>
  <c r="F16" i="5"/>
  <c r="S16" i="5" s="1"/>
  <c r="AH16" i="5" s="1"/>
  <c r="F17" i="5"/>
  <c r="S17" i="5" s="1"/>
  <c r="AH17" i="5" s="1"/>
  <c r="F18" i="5"/>
  <c r="S18" i="5" s="1"/>
  <c r="AH18" i="5" s="1"/>
  <c r="F19" i="5"/>
  <c r="F20" i="5"/>
  <c r="F21" i="5"/>
  <c r="S21" i="5" s="1"/>
  <c r="AH21" i="5" s="1"/>
  <c r="F22" i="5"/>
  <c r="S22" i="5" s="1"/>
  <c r="AH22" i="5" s="1"/>
  <c r="F23" i="5"/>
  <c r="F24" i="5"/>
  <c r="S24" i="5" s="1"/>
  <c r="AH24" i="5" s="1"/>
  <c r="F25" i="5"/>
  <c r="F26" i="5"/>
  <c r="S26" i="5" s="1"/>
  <c r="AH26" i="5" s="1"/>
  <c r="F27" i="5"/>
  <c r="S27" i="5" s="1"/>
  <c r="AH27" i="5" s="1"/>
  <c r="F28" i="5"/>
  <c r="S28" i="5" s="1"/>
  <c r="AH28" i="5" s="1"/>
  <c r="F29" i="5"/>
  <c r="F30" i="5"/>
  <c r="S30" i="5" s="1"/>
  <c r="AH30" i="5" s="1"/>
  <c r="F31" i="5"/>
  <c r="F32" i="5"/>
  <c r="F33" i="5"/>
  <c r="S33" i="5" s="1"/>
  <c r="AH33" i="5" s="1"/>
  <c r="F34" i="5"/>
  <c r="S34" i="5" s="1"/>
  <c r="AH34" i="5" s="1"/>
  <c r="F35" i="5"/>
  <c r="S35" i="5" s="1"/>
  <c r="AH35" i="5" s="1"/>
  <c r="F36" i="5"/>
  <c r="S36" i="5" s="1"/>
  <c r="AH36" i="5" s="1"/>
  <c r="F37" i="5"/>
  <c r="S37" i="5" s="1"/>
  <c r="AH37" i="5" s="1"/>
  <c r="F38" i="5"/>
  <c r="S38" i="5" s="1"/>
  <c r="AH38" i="5" s="1"/>
  <c r="F39" i="5"/>
  <c r="S39" i="5" s="1"/>
  <c r="AH39" i="5" s="1"/>
  <c r="F40" i="5"/>
  <c r="S40" i="5" s="1"/>
  <c r="AH40" i="5" s="1"/>
  <c r="F41" i="5"/>
  <c r="S41" i="5" s="1"/>
  <c r="AH41" i="5" s="1"/>
  <c r="F42" i="5"/>
  <c r="S42" i="5" s="1"/>
  <c r="AH42" i="5" s="1"/>
  <c r="F43" i="5"/>
  <c r="S43" i="5" s="1"/>
  <c r="AH43" i="5" s="1"/>
  <c r="F44" i="5"/>
  <c r="S44" i="5" s="1"/>
  <c r="AH44" i="5" s="1"/>
  <c r="F45" i="5"/>
  <c r="F46" i="5"/>
  <c r="S46" i="5" s="1"/>
  <c r="AH46" i="5" s="1"/>
  <c r="F47" i="5"/>
  <c r="S47" i="5" s="1"/>
  <c r="AH47" i="5" s="1"/>
  <c r="F48" i="5"/>
  <c r="F49" i="5"/>
  <c r="S49" i="5" s="1"/>
  <c r="AH49" i="5" s="1"/>
  <c r="F50" i="5"/>
  <c r="S50" i="5" s="1"/>
  <c r="AH50" i="5" s="1"/>
  <c r="F51" i="5"/>
  <c r="S51" i="5" s="1"/>
  <c r="AH51" i="5" s="1"/>
  <c r="F52" i="5"/>
  <c r="F53" i="5"/>
  <c r="F54" i="5"/>
  <c r="S54" i="5" s="1"/>
  <c r="AH54" i="5" s="1"/>
  <c r="F55" i="5"/>
  <c r="S55" i="5" s="1"/>
  <c r="AH55" i="5" s="1"/>
  <c r="F56" i="5"/>
  <c r="F57" i="5"/>
  <c r="S57" i="5" s="1"/>
  <c r="AH57" i="5" s="1"/>
  <c r="F58" i="5"/>
  <c r="S58" i="5" s="1"/>
  <c r="AH58" i="5" s="1"/>
  <c r="F59" i="5"/>
  <c r="S59" i="5" s="1"/>
  <c r="AH59" i="5" s="1"/>
  <c r="F60" i="5"/>
  <c r="F61" i="5"/>
  <c r="S61" i="5" s="1"/>
  <c r="AH61" i="5" s="1"/>
  <c r="F62" i="5"/>
  <c r="S62" i="5" s="1"/>
  <c r="AH62" i="5" s="1"/>
  <c r="F63" i="5"/>
  <c r="S63" i="5" s="1"/>
  <c r="AH63" i="5" s="1"/>
  <c r="F64" i="5"/>
  <c r="F65" i="5"/>
  <c r="F66" i="5"/>
  <c r="S66" i="5" s="1"/>
  <c r="AH66" i="5" s="1"/>
  <c r="F67" i="5"/>
  <c r="S67" i="5" s="1"/>
  <c r="AH67" i="5" s="1"/>
  <c r="F68" i="5"/>
  <c r="S68" i="5" s="1"/>
  <c r="AH68" i="5" s="1"/>
  <c r="F69" i="5"/>
  <c r="S69" i="5" s="1"/>
  <c r="AH69" i="5" s="1"/>
  <c r="F70" i="5"/>
  <c r="S70" i="5" s="1"/>
  <c r="AH70" i="5" s="1"/>
  <c r="F71" i="5"/>
  <c r="S71" i="5" s="1"/>
  <c r="AH71" i="5" s="1"/>
  <c r="F72" i="5"/>
  <c r="S72" i="5" s="1"/>
  <c r="AH72" i="5" s="1"/>
  <c r="F73" i="5"/>
  <c r="S73" i="5" s="1"/>
  <c r="AH73" i="5" s="1"/>
  <c r="F74" i="5"/>
  <c r="S74" i="5" s="1"/>
  <c r="AH74" i="5" s="1"/>
  <c r="F75" i="5"/>
  <c r="S75" i="5" s="1"/>
  <c r="AH75" i="5" s="1"/>
  <c r="F76" i="5"/>
  <c r="S76" i="5" s="1"/>
  <c r="AH76" i="5" s="1"/>
  <c r="F77" i="5"/>
  <c r="S77" i="5" s="1"/>
  <c r="AH77" i="5" s="1"/>
  <c r="F78" i="5"/>
  <c r="S78" i="5" s="1"/>
  <c r="AH78" i="5" s="1"/>
  <c r="F79" i="5"/>
  <c r="S79" i="5" s="1"/>
  <c r="AH79" i="5" s="1"/>
  <c r="F80" i="5"/>
  <c r="F81" i="5"/>
  <c r="F82" i="5"/>
  <c r="S82" i="5" s="1"/>
  <c r="AH82" i="5" s="1"/>
  <c r="F83" i="5"/>
  <c r="S83" i="5" s="1"/>
  <c r="AH83" i="5" s="1"/>
  <c r="F84" i="5"/>
  <c r="F85" i="5"/>
  <c r="S85" i="5" s="1"/>
  <c r="AH85" i="5" s="1"/>
  <c r="F86" i="5"/>
  <c r="S86" i="5" s="1"/>
  <c r="AH86" i="5" s="1"/>
  <c r="F87" i="5"/>
  <c r="S87" i="5" s="1"/>
  <c r="AH87" i="5" s="1"/>
  <c r="F88" i="5"/>
  <c r="F89" i="5"/>
  <c r="S89" i="5" s="1"/>
  <c r="AH89" i="5" s="1"/>
  <c r="F90" i="5"/>
  <c r="S90" i="5" s="1"/>
  <c r="AH90" i="5" s="1"/>
  <c r="F91" i="5"/>
  <c r="S91" i="5" s="1"/>
  <c r="AH91" i="5" s="1"/>
  <c r="F92" i="5"/>
  <c r="F93" i="5"/>
  <c r="F94" i="5"/>
  <c r="S94" i="5" s="1"/>
  <c r="AH94" i="5" s="1"/>
  <c r="F95" i="5"/>
  <c r="S95" i="5" s="1"/>
  <c r="AH95" i="5" s="1"/>
  <c r="F96" i="5"/>
  <c r="S96" i="5" s="1"/>
  <c r="AH96" i="5" s="1"/>
  <c r="F97" i="5"/>
  <c r="S97" i="5" s="1"/>
  <c r="AH97" i="5" s="1"/>
  <c r="F98" i="5"/>
  <c r="S98" i="5" s="1"/>
  <c r="AH98" i="5" s="1"/>
  <c r="F99" i="5"/>
  <c r="F100" i="5"/>
  <c r="S100" i="5" s="1"/>
  <c r="AH100" i="5" s="1"/>
  <c r="F101" i="5"/>
  <c r="F102" i="5"/>
  <c r="S102" i="5" s="1"/>
  <c r="AH102" i="5" s="1"/>
  <c r="F103" i="5"/>
  <c r="S103" i="5" s="1"/>
  <c r="AH103" i="5" s="1"/>
  <c r="F104" i="5"/>
  <c r="S104" i="5" s="1"/>
  <c r="AH104" i="5" s="1"/>
  <c r="F105" i="5"/>
  <c r="S105" i="5" s="1"/>
  <c r="AH105" i="5" s="1"/>
  <c r="F106" i="5"/>
  <c r="S106" i="5" s="1"/>
  <c r="AH106" i="5" s="1"/>
  <c r="F107" i="5"/>
  <c r="S107" i="5" s="1"/>
  <c r="AH107" i="5" s="1"/>
  <c r="F108" i="5"/>
  <c r="S108" i="5" s="1"/>
  <c r="AH108" i="5" s="1"/>
  <c r="F109" i="5"/>
  <c r="S109" i="5" s="1"/>
  <c r="AH109" i="5" s="1"/>
  <c r="F110" i="5"/>
  <c r="S110" i="5" s="1"/>
  <c r="AH110" i="5" s="1"/>
  <c r="F111" i="5"/>
  <c r="S111" i="5" s="1"/>
  <c r="AH111" i="5" s="1"/>
  <c r="F112" i="5"/>
  <c r="F113" i="5"/>
  <c r="S113" i="5" s="1"/>
  <c r="AH113" i="5" s="1"/>
  <c r="F114" i="5"/>
  <c r="S114" i="5" s="1"/>
  <c r="AH114" i="5" s="1"/>
  <c r="F115" i="5"/>
  <c r="S115" i="5" s="1"/>
  <c r="AH115" i="5" s="1"/>
  <c r="F116" i="5"/>
  <c r="F117" i="5"/>
  <c r="S117" i="5" s="1"/>
  <c r="AH117" i="5" s="1"/>
  <c r="F118" i="5"/>
  <c r="S118" i="5" s="1"/>
  <c r="AH118" i="5" s="1"/>
  <c r="F119" i="5"/>
  <c r="S119" i="5" s="1"/>
  <c r="AH119" i="5" s="1"/>
  <c r="F120" i="5"/>
  <c r="F121" i="5"/>
  <c r="S121" i="5" s="1"/>
  <c r="AH121" i="5" s="1"/>
  <c r="F122" i="5"/>
  <c r="F123" i="5"/>
  <c r="S123" i="5" s="1"/>
  <c r="AH123" i="5" s="1"/>
  <c r="F124" i="5"/>
  <c r="F125" i="5"/>
  <c r="S125" i="5" s="1"/>
  <c r="AH125" i="5" s="1"/>
  <c r="F126" i="5"/>
  <c r="S126" i="5" s="1"/>
  <c r="AH126" i="5" s="1"/>
  <c r="F127" i="5"/>
  <c r="S127" i="5" s="1"/>
  <c r="AH127" i="5" s="1"/>
  <c r="F128" i="5"/>
  <c r="F129" i="5"/>
  <c r="F130" i="5"/>
  <c r="S130" i="5" s="1"/>
  <c r="AH130" i="5" s="1"/>
  <c r="F131" i="5"/>
  <c r="S131" i="5" s="1"/>
  <c r="AH131" i="5" s="1"/>
  <c r="F132" i="5"/>
  <c r="S132" i="5" s="1"/>
  <c r="AH132" i="5" s="1"/>
  <c r="F133" i="5"/>
  <c r="S133" i="5" s="1"/>
  <c r="AH133" i="5" s="1"/>
  <c r="F134" i="5"/>
  <c r="S134" i="5" s="1"/>
  <c r="AH134" i="5" s="1"/>
  <c r="F135" i="5"/>
  <c r="F136" i="5"/>
  <c r="S136" i="5" s="1"/>
  <c r="AH136" i="5" s="1"/>
  <c r="F137" i="5"/>
  <c r="S137" i="5" s="1"/>
  <c r="AH137" i="5" s="1"/>
  <c r="F138" i="5"/>
  <c r="S138" i="5" s="1"/>
  <c r="AH138" i="5" s="1"/>
  <c r="F139" i="5"/>
  <c r="S139" i="5" s="1"/>
  <c r="AH139" i="5" s="1"/>
  <c r="F140" i="5"/>
  <c r="S140" i="5" s="1"/>
  <c r="AH140" i="5" s="1"/>
  <c r="F141" i="5"/>
  <c r="S141" i="5" s="1"/>
  <c r="AH141" i="5" s="1"/>
  <c r="F142" i="5"/>
  <c r="S142" i="5" s="1"/>
  <c r="AH142" i="5" s="1"/>
  <c r="F143" i="5"/>
  <c r="S143" i="5" s="1"/>
  <c r="AH143" i="5" s="1"/>
  <c r="F144" i="5"/>
  <c r="S144" i="5" s="1"/>
  <c r="AH144" i="5" s="1"/>
  <c r="F145" i="5"/>
  <c r="F146" i="5"/>
  <c r="S146" i="5" s="1"/>
  <c r="AH146" i="5" s="1"/>
  <c r="F147" i="5"/>
  <c r="S147" i="5" s="1"/>
  <c r="AH147" i="5" s="1"/>
  <c r="F148" i="5"/>
  <c r="F149" i="5"/>
  <c r="S149" i="5" s="1"/>
  <c r="AH149" i="5" s="1"/>
  <c r="F150" i="5"/>
  <c r="S150" i="5" s="1"/>
  <c r="AH150" i="5" s="1"/>
  <c r="F151" i="5"/>
  <c r="S151" i="5" s="1"/>
  <c r="AH151" i="5" s="1"/>
  <c r="F152" i="5"/>
  <c r="S152" i="5" s="1"/>
  <c r="AH152" i="5" s="1"/>
  <c r="F153" i="5"/>
  <c r="S153" i="5" s="1"/>
  <c r="AH153" i="5" s="1"/>
  <c r="F154" i="5"/>
  <c r="F155" i="5"/>
  <c r="F156" i="5"/>
  <c r="F157" i="5"/>
  <c r="F158" i="5"/>
  <c r="S158" i="5" s="1"/>
  <c r="AH158" i="5" s="1"/>
  <c r="S11" i="5"/>
  <c r="AH11" i="5" s="1"/>
  <c r="S20" i="5"/>
  <c r="AH20" i="5" s="1"/>
  <c r="S31" i="5"/>
  <c r="AH31" i="5" s="1"/>
  <c r="S32" i="5"/>
  <c r="AH32" i="5" s="1"/>
  <c r="S48" i="5"/>
  <c r="AH48" i="5" s="1"/>
  <c r="S52" i="5"/>
  <c r="AH52" i="5" s="1"/>
  <c r="S60" i="5"/>
  <c r="AH60" i="5" s="1"/>
  <c r="S84" i="5"/>
  <c r="AH84" i="5" s="1"/>
  <c r="S92" i="5"/>
  <c r="AH92" i="5" s="1"/>
  <c r="S99" i="5"/>
  <c r="AH99" i="5" s="1"/>
  <c r="S116" i="5"/>
  <c r="AH116" i="5" s="1"/>
  <c r="S122" i="5"/>
  <c r="AH122" i="5" s="1"/>
  <c r="S124" i="5"/>
  <c r="AH124" i="5" s="1"/>
  <c r="S135" i="5"/>
  <c r="AH135" i="5" s="1"/>
  <c r="S148" i="5"/>
  <c r="AH148" i="5" s="1"/>
  <c r="S154" i="5"/>
  <c r="AH154" i="5" s="1"/>
  <c r="S155" i="5"/>
  <c r="AH155" i="5" s="1"/>
  <c r="S156" i="5"/>
  <c r="AH156" i="5" s="1"/>
  <c r="F8" i="5"/>
  <c r="S8" i="5" s="1"/>
  <c r="AH8" i="5" s="1"/>
  <c r="E4" i="10"/>
  <c r="E5" i="10"/>
  <c r="E6" i="10"/>
  <c r="E7" i="10"/>
  <c r="S9" i="5"/>
  <c r="AH9" i="5" s="1"/>
  <c r="S25" i="5"/>
  <c r="AH25" i="5" s="1"/>
  <c r="S29" i="5"/>
  <c r="AH29" i="5" s="1"/>
  <c r="S45" i="5"/>
  <c r="AH45" i="5" s="1"/>
  <c r="S53" i="5"/>
  <c r="AH53" i="5" s="1"/>
  <c r="S56" i="5"/>
  <c r="AH56" i="5" s="1"/>
  <c r="S64" i="5"/>
  <c r="AH64" i="5" s="1"/>
  <c r="S65" i="5"/>
  <c r="AH65" i="5" s="1"/>
  <c r="S80" i="5"/>
  <c r="AH80" i="5" s="1"/>
  <c r="S81" i="5"/>
  <c r="AH81" i="5" s="1"/>
  <c r="S88" i="5"/>
  <c r="AH88" i="5" s="1"/>
  <c r="S93" i="5"/>
  <c r="AH93" i="5" s="1"/>
  <c r="S101" i="5"/>
  <c r="AH101" i="5" s="1"/>
  <c r="S112" i="5"/>
  <c r="AH112" i="5" s="1"/>
  <c r="S128" i="5"/>
  <c r="AH128" i="5" s="1"/>
  <c r="S129" i="5"/>
  <c r="AH129" i="5" s="1"/>
  <c r="S145" i="5"/>
  <c r="AH145" i="5" s="1"/>
  <c r="S157" i="5"/>
  <c r="AH157" i="5" s="1"/>
  <c r="C8" i="10"/>
  <c r="S120" i="5" l="1"/>
  <c r="AH120" i="5" s="1"/>
  <c r="S23" i="5"/>
  <c r="AH23" i="5" s="1"/>
  <c r="S19" i="5"/>
  <c r="AH19" i="5" s="1"/>
  <c r="G8" i="5"/>
  <c r="G9" i="5" l="1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4" i="5"/>
  <c r="G95" i="5"/>
  <c r="G96" i="5"/>
  <c r="G97" i="5"/>
  <c r="G98" i="5"/>
  <c r="G99" i="5"/>
  <c r="G100" i="5"/>
  <c r="G101" i="5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G124" i="5"/>
  <c r="G125" i="5"/>
  <c r="G126" i="5"/>
  <c r="G127" i="5"/>
  <c r="G128" i="5"/>
  <c r="G129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45" i="5"/>
  <c r="G146" i="5"/>
  <c r="G147" i="5"/>
  <c r="G148" i="5"/>
  <c r="G149" i="5"/>
  <c r="G150" i="5"/>
  <c r="G151" i="5"/>
  <c r="G152" i="5"/>
  <c r="G153" i="5"/>
  <c r="G154" i="5"/>
  <c r="G155" i="5"/>
  <c r="G156" i="5"/>
  <c r="G157" i="5"/>
  <c r="G158" i="5"/>
  <c r="I5" i="5"/>
  <c r="I4" i="5"/>
  <c r="I3" i="5"/>
  <c r="I2" i="5"/>
  <c r="I1" i="5"/>
  <c r="H1" i="5"/>
  <c r="K10" i="5" s="1"/>
  <c r="H5" i="5"/>
  <c r="H4" i="5"/>
  <c r="K60" i="5" s="1"/>
  <c r="H3" i="5"/>
  <c r="K44" i="5" s="1"/>
  <c r="H2" i="5"/>
  <c r="K24" i="5" s="1"/>
  <c r="J9" i="5"/>
  <c r="AB9" i="5" s="1"/>
  <c r="J10" i="5"/>
  <c r="AB10" i="5" s="1"/>
  <c r="J11" i="5"/>
  <c r="AB11" i="5" s="1"/>
  <c r="J12" i="5"/>
  <c r="AB12" i="5" s="1"/>
  <c r="J13" i="5"/>
  <c r="AB13" i="5" s="1"/>
  <c r="J14" i="5"/>
  <c r="AB14" i="5" s="1"/>
  <c r="J15" i="5"/>
  <c r="AB15" i="5" s="1"/>
  <c r="J16" i="5"/>
  <c r="AB16" i="5" s="1"/>
  <c r="J17" i="5"/>
  <c r="AB17" i="5" s="1"/>
  <c r="J18" i="5"/>
  <c r="AB18" i="5" s="1"/>
  <c r="J19" i="5"/>
  <c r="AB19" i="5" s="1"/>
  <c r="J20" i="5"/>
  <c r="AB20" i="5" s="1"/>
  <c r="J21" i="5"/>
  <c r="AB21" i="5" s="1"/>
  <c r="J22" i="5"/>
  <c r="AB22" i="5" s="1"/>
  <c r="J23" i="5"/>
  <c r="AB23" i="5" s="1"/>
  <c r="J24" i="5"/>
  <c r="AB24" i="5" s="1"/>
  <c r="J25" i="5"/>
  <c r="AB25" i="5" s="1"/>
  <c r="J26" i="5"/>
  <c r="AB26" i="5" s="1"/>
  <c r="J27" i="5"/>
  <c r="AB27" i="5" s="1"/>
  <c r="J28" i="5"/>
  <c r="AB28" i="5" s="1"/>
  <c r="J29" i="5"/>
  <c r="AB29" i="5" s="1"/>
  <c r="J30" i="5"/>
  <c r="AB30" i="5" s="1"/>
  <c r="J31" i="5"/>
  <c r="AB31" i="5" s="1"/>
  <c r="J32" i="5"/>
  <c r="AB32" i="5" s="1"/>
  <c r="J33" i="5"/>
  <c r="AB33" i="5" s="1"/>
  <c r="J34" i="5"/>
  <c r="AB34" i="5" s="1"/>
  <c r="J35" i="5"/>
  <c r="AB35" i="5" s="1"/>
  <c r="J36" i="5"/>
  <c r="AB36" i="5" s="1"/>
  <c r="J37" i="5"/>
  <c r="AB37" i="5" s="1"/>
  <c r="J38" i="5"/>
  <c r="AB38" i="5" s="1"/>
  <c r="J39" i="5"/>
  <c r="AB39" i="5" s="1"/>
  <c r="J40" i="5"/>
  <c r="AB40" i="5" s="1"/>
  <c r="J41" i="5"/>
  <c r="AB41" i="5" s="1"/>
  <c r="J42" i="5"/>
  <c r="AB42" i="5" s="1"/>
  <c r="J43" i="5"/>
  <c r="AB43" i="5" s="1"/>
  <c r="J44" i="5"/>
  <c r="AB44" i="5" s="1"/>
  <c r="J45" i="5"/>
  <c r="AB45" i="5" s="1"/>
  <c r="J46" i="5"/>
  <c r="AB46" i="5" s="1"/>
  <c r="J47" i="5"/>
  <c r="AB47" i="5" s="1"/>
  <c r="J48" i="5"/>
  <c r="AB48" i="5" s="1"/>
  <c r="J49" i="5"/>
  <c r="AB49" i="5" s="1"/>
  <c r="J50" i="5"/>
  <c r="AB50" i="5" s="1"/>
  <c r="J51" i="5"/>
  <c r="AB51" i="5" s="1"/>
  <c r="J52" i="5"/>
  <c r="AB52" i="5" s="1"/>
  <c r="J53" i="5"/>
  <c r="AB53" i="5" s="1"/>
  <c r="J54" i="5"/>
  <c r="AB54" i="5" s="1"/>
  <c r="J55" i="5"/>
  <c r="AB55" i="5" s="1"/>
  <c r="J56" i="5"/>
  <c r="AB56" i="5" s="1"/>
  <c r="J57" i="5"/>
  <c r="AB57" i="5" s="1"/>
  <c r="J58" i="5"/>
  <c r="AB58" i="5" s="1"/>
  <c r="J59" i="5"/>
  <c r="J60" i="5"/>
  <c r="AB60" i="5" s="1"/>
  <c r="J61" i="5"/>
  <c r="AB61" i="5" s="1"/>
  <c r="J62" i="5"/>
  <c r="AB62" i="5" s="1"/>
  <c r="J63" i="5"/>
  <c r="AB63" i="5" s="1"/>
  <c r="J64" i="5"/>
  <c r="AB64" i="5" s="1"/>
  <c r="J65" i="5"/>
  <c r="AB65" i="5" s="1"/>
  <c r="J66" i="5"/>
  <c r="AB66" i="5" s="1"/>
  <c r="J67" i="5"/>
  <c r="AB67" i="5" s="1"/>
  <c r="J68" i="5"/>
  <c r="AB68" i="5" s="1"/>
  <c r="J69" i="5"/>
  <c r="AB69" i="5" s="1"/>
  <c r="J70" i="5"/>
  <c r="AB70" i="5" s="1"/>
  <c r="J71" i="5"/>
  <c r="AB71" i="5" s="1"/>
  <c r="J72" i="5"/>
  <c r="AB72" i="5" s="1"/>
  <c r="J73" i="5"/>
  <c r="AB73" i="5" s="1"/>
  <c r="J74" i="5"/>
  <c r="AB74" i="5" s="1"/>
  <c r="J75" i="5"/>
  <c r="AB75" i="5" s="1"/>
  <c r="J76" i="5"/>
  <c r="AB76" i="5" s="1"/>
  <c r="J77" i="5"/>
  <c r="AB77" i="5" s="1"/>
  <c r="J78" i="5"/>
  <c r="AB78" i="5" s="1"/>
  <c r="J79" i="5"/>
  <c r="AB79" i="5" s="1"/>
  <c r="J80" i="5"/>
  <c r="AB80" i="5" s="1"/>
  <c r="J81" i="5"/>
  <c r="AB81" i="5" s="1"/>
  <c r="J82" i="5"/>
  <c r="AB82" i="5" s="1"/>
  <c r="J83" i="5"/>
  <c r="AB83" i="5" s="1"/>
  <c r="J84" i="5"/>
  <c r="AB84" i="5" s="1"/>
  <c r="J85" i="5"/>
  <c r="AB85" i="5" s="1"/>
  <c r="J86" i="5"/>
  <c r="AB86" i="5" s="1"/>
  <c r="J87" i="5"/>
  <c r="AB87" i="5" s="1"/>
  <c r="J88" i="5"/>
  <c r="AB88" i="5" s="1"/>
  <c r="J89" i="5"/>
  <c r="AB89" i="5" s="1"/>
  <c r="J90" i="5"/>
  <c r="AB90" i="5" s="1"/>
  <c r="J91" i="5"/>
  <c r="AB91" i="5" s="1"/>
  <c r="J92" i="5"/>
  <c r="AB92" i="5" s="1"/>
  <c r="J93" i="5"/>
  <c r="AB93" i="5" s="1"/>
  <c r="J94" i="5"/>
  <c r="AB94" i="5" s="1"/>
  <c r="J95" i="5"/>
  <c r="AB95" i="5" s="1"/>
  <c r="J96" i="5"/>
  <c r="AB96" i="5" s="1"/>
  <c r="J97" i="5"/>
  <c r="AB97" i="5" s="1"/>
  <c r="J98" i="5"/>
  <c r="AB98" i="5" s="1"/>
  <c r="J99" i="5"/>
  <c r="AB99" i="5" s="1"/>
  <c r="J100" i="5"/>
  <c r="AB100" i="5" s="1"/>
  <c r="J101" i="5"/>
  <c r="AB101" i="5" s="1"/>
  <c r="J102" i="5"/>
  <c r="AB102" i="5" s="1"/>
  <c r="J103" i="5"/>
  <c r="AB103" i="5" s="1"/>
  <c r="J104" i="5"/>
  <c r="AB104" i="5" s="1"/>
  <c r="J105" i="5"/>
  <c r="AB105" i="5" s="1"/>
  <c r="J106" i="5"/>
  <c r="AB106" i="5" s="1"/>
  <c r="J107" i="5"/>
  <c r="AB107" i="5" s="1"/>
  <c r="J108" i="5"/>
  <c r="AB108" i="5" s="1"/>
  <c r="J109" i="5"/>
  <c r="AB109" i="5" s="1"/>
  <c r="J110" i="5"/>
  <c r="AB110" i="5" s="1"/>
  <c r="J111" i="5"/>
  <c r="AB111" i="5" s="1"/>
  <c r="J112" i="5"/>
  <c r="AB112" i="5" s="1"/>
  <c r="J113" i="5"/>
  <c r="AB113" i="5" s="1"/>
  <c r="J114" i="5"/>
  <c r="AB114" i="5" s="1"/>
  <c r="J115" i="5"/>
  <c r="AB115" i="5" s="1"/>
  <c r="J116" i="5"/>
  <c r="AB116" i="5" s="1"/>
  <c r="J117" i="5"/>
  <c r="AB117" i="5" s="1"/>
  <c r="J118" i="5"/>
  <c r="AB118" i="5" s="1"/>
  <c r="J119" i="5"/>
  <c r="AB119" i="5" s="1"/>
  <c r="J120" i="5"/>
  <c r="AB120" i="5" s="1"/>
  <c r="J121" i="5"/>
  <c r="AB121" i="5" s="1"/>
  <c r="J122" i="5"/>
  <c r="AB122" i="5" s="1"/>
  <c r="J123" i="5"/>
  <c r="AB123" i="5" s="1"/>
  <c r="J124" i="5"/>
  <c r="AB124" i="5" s="1"/>
  <c r="J125" i="5"/>
  <c r="AB125" i="5" s="1"/>
  <c r="J126" i="5"/>
  <c r="AB126" i="5" s="1"/>
  <c r="J127" i="5"/>
  <c r="AB127" i="5" s="1"/>
  <c r="J128" i="5"/>
  <c r="AB128" i="5" s="1"/>
  <c r="J129" i="5"/>
  <c r="AB129" i="5" s="1"/>
  <c r="J130" i="5"/>
  <c r="AB130" i="5" s="1"/>
  <c r="J131" i="5"/>
  <c r="AB131" i="5" s="1"/>
  <c r="J132" i="5"/>
  <c r="AB132" i="5" s="1"/>
  <c r="J133" i="5"/>
  <c r="AB133" i="5" s="1"/>
  <c r="J134" i="5"/>
  <c r="AB134" i="5" s="1"/>
  <c r="J135" i="5"/>
  <c r="AB135" i="5" s="1"/>
  <c r="J136" i="5"/>
  <c r="AB136" i="5" s="1"/>
  <c r="J137" i="5"/>
  <c r="AB137" i="5" s="1"/>
  <c r="J138" i="5"/>
  <c r="AB138" i="5" s="1"/>
  <c r="J139" i="5"/>
  <c r="AB139" i="5" s="1"/>
  <c r="J140" i="5"/>
  <c r="AB140" i="5" s="1"/>
  <c r="J141" i="5"/>
  <c r="AB141" i="5" s="1"/>
  <c r="J142" i="5"/>
  <c r="AB142" i="5" s="1"/>
  <c r="J143" i="5"/>
  <c r="AB143" i="5" s="1"/>
  <c r="J144" i="5"/>
  <c r="AB144" i="5" s="1"/>
  <c r="J145" i="5"/>
  <c r="AB145" i="5" s="1"/>
  <c r="J146" i="5"/>
  <c r="AB146" i="5" s="1"/>
  <c r="J147" i="5"/>
  <c r="AB147" i="5" s="1"/>
  <c r="J148" i="5"/>
  <c r="AB148" i="5" s="1"/>
  <c r="J149" i="5"/>
  <c r="AB149" i="5" s="1"/>
  <c r="J150" i="5"/>
  <c r="AB150" i="5" s="1"/>
  <c r="J151" i="5"/>
  <c r="AB151" i="5" s="1"/>
  <c r="J152" i="5"/>
  <c r="AB152" i="5" s="1"/>
  <c r="J153" i="5"/>
  <c r="AB153" i="5" s="1"/>
  <c r="J154" i="5"/>
  <c r="AB154" i="5" s="1"/>
  <c r="J155" i="5"/>
  <c r="AB155" i="5" s="1"/>
  <c r="J156" i="5"/>
  <c r="AB156" i="5" s="1"/>
  <c r="J157" i="5"/>
  <c r="AB157" i="5" s="1"/>
  <c r="J158" i="5"/>
  <c r="AB158" i="5" s="1"/>
  <c r="J8" i="5"/>
  <c r="J5" i="5" l="1"/>
  <c r="M137" i="5" s="1"/>
  <c r="AB8" i="5"/>
  <c r="J4" i="5"/>
  <c r="M81" i="5" s="1"/>
  <c r="N81" i="5" s="1"/>
  <c r="AD81" i="5" s="1"/>
  <c r="AB59" i="5"/>
  <c r="K9" i="5"/>
  <c r="L9" i="5" s="1"/>
  <c r="AC9" i="5" s="1"/>
  <c r="K8" i="5"/>
  <c r="L8" i="5" s="1"/>
  <c r="AC8" i="5" s="1"/>
  <c r="K151" i="5"/>
  <c r="L151" i="5" s="1"/>
  <c r="AC151" i="5" s="1"/>
  <c r="K39" i="5"/>
  <c r="L39" i="5" s="1"/>
  <c r="AC39" i="5" s="1"/>
  <c r="K83" i="5"/>
  <c r="L83" i="5" s="1"/>
  <c r="AC83" i="5" s="1"/>
  <c r="K55" i="5"/>
  <c r="L55" i="5" s="1"/>
  <c r="AC55" i="5" s="1"/>
  <c r="K115" i="5"/>
  <c r="L115" i="5" s="1"/>
  <c r="AC115" i="5" s="1"/>
  <c r="K27" i="5"/>
  <c r="L27" i="5" s="1"/>
  <c r="AC27" i="5" s="1"/>
  <c r="J3" i="5"/>
  <c r="M45" i="5" s="1"/>
  <c r="N45" i="5" s="1"/>
  <c r="AD45" i="5" s="1"/>
  <c r="K107" i="5"/>
  <c r="L107" i="5" s="1"/>
  <c r="AC107" i="5" s="1"/>
  <c r="K21" i="5"/>
  <c r="L21" i="5" s="1"/>
  <c r="AC21" i="5" s="1"/>
  <c r="K99" i="5"/>
  <c r="L99" i="5" s="1"/>
  <c r="AC99" i="5" s="1"/>
  <c r="K17" i="5"/>
  <c r="L17" i="5" s="1"/>
  <c r="AC17" i="5" s="1"/>
  <c r="K147" i="5"/>
  <c r="L147" i="5" s="1"/>
  <c r="AC147" i="5" s="1"/>
  <c r="K75" i="5"/>
  <c r="L75" i="5" s="1"/>
  <c r="AC75" i="5" s="1"/>
  <c r="K51" i="5"/>
  <c r="L51" i="5" s="1"/>
  <c r="AC51" i="5" s="1"/>
  <c r="K138" i="5"/>
  <c r="L138" i="5" s="1"/>
  <c r="AC138" i="5" s="1"/>
  <c r="K67" i="5"/>
  <c r="L67" i="5" s="1"/>
  <c r="AC67" i="5" s="1"/>
  <c r="J2" i="5"/>
  <c r="M33" i="5" s="1"/>
  <c r="N33" i="5" s="1"/>
  <c r="AD33" i="5" s="1"/>
  <c r="K155" i="5"/>
  <c r="L155" i="5" s="1"/>
  <c r="AC155" i="5" s="1"/>
  <c r="K123" i="5"/>
  <c r="L123" i="5" s="1"/>
  <c r="AC123" i="5" s="1"/>
  <c r="K91" i="5"/>
  <c r="L91" i="5" s="1"/>
  <c r="AC91" i="5" s="1"/>
  <c r="K59" i="5"/>
  <c r="L59" i="5" s="1"/>
  <c r="AC59" i="5" s="1"/>
  <c r="K31" i="5"/>
  <c r="L31" i="5" s="1"/>
  <c r="AC31" i="5" s="1"/>
  <c r="K13" i="5"/>
  <c r="L13" i="5" s="1"/>
  <c r="AC13" i="5" s="1"/>
  <c r="K43" i="5"/>
  <c r="L43" i="5" s="1"/>
  <c r="AC43" i="5" s="1"/>
  <c r="K154" i="5"/>
  <c r="L154" i="5" s="1"/>
  <c r="AC154" i="5" s="1"/>
  <c r="K150" i="5"/>
  <c r="L150" i="5" s="1"/>
  <c r="AC150" i="5" s="1"/>
  <c r="K146" i="5"/>
  <c r="L146" i="5" s="1"/>
  <c r="AC146" i="5" s="1"/>
  <c r="K130" i="5"/>
  <c r="K122" i="5"/>
  <c r="L122" i="5" s="1"/>
  <c r="AC122" i="5" s="1"/>
  <c r="K114" i="5"/>
  <c r="L114" i="5" s="1"/>
  <c r="AC114" i="5" s="1"/>
  <c r="K106" i="5"/>
  <c r="L106" i="5" s="1"/>
  <c r="AC106" i="5" s="1"/>
  <c r="K98" i="5"/>
  <c r="L98" i="5" s="1"/>
  <c r="AC98" i="5" s="1"/>
  <c r="K90" i="5"/>
  <c r="L90" i="5" s="1"/>
  <c r="AC90" i="5" s="1"/>
  <c r="K82" i="5"/>
  <c r="L82" i="5" s="1"/>
  <c r="AC82" i="5" s="1"/>
  <c r="K74" i="5"/>
  <c r="L74" i="5" s="1"/>
  <c r="AC74" i="5" s="1"/>
  <c r="K66" i="5"/>
  <c r="L66" i="5" s="1"/>
  <c r="AC66" i="5" s="1"/>
  <c r="K58" i="5"/>
  <c r="L58" i="5" s="1"/>
  <c r="AC58" i="5" s="1"/>
  <c r="K54" i="5"/>
  <c r="L54" i="5" s="1"/>
  <c r="AC54" i="5" s="1"/>
  <c r="K50" i="5"/>
  <c r="L50" i="5" s="1"/>
  <c r="AC50" i="5" s="1"/>
  <c r="K42" i="5"/>
  <c r="L42" i="5" s="1"/>
  <c r="AC42" i="5" s="1"/>
  <c r="K20" i="5"/>
  <c r="L20" i="5" s="1"/>
  <c r="AC20" i="5" s="1"/>
  <c r="K16" i="5"/>
  <c r="L16" i="5" s="1"/>
  <c r="AC16" i="5" s="1"/>
  <c r="K12" i="5"/>
  <c r="L12" i="5" s="1"/>
  <c r="AC12" i="5" s="1"/>
  <c r="K153" i="5"/>
  <c r="L153" i="5" s="1"/>
  <c r="AC153" i="5" s="1"/>
  <c r="K149" i="5"/>
  <c r="L149" i="5" s="1"/>
  <c r="AC149" i="5" s="1"/>
  <c r="K145" i="5"/>
  <c r="L145" i="5" s="1"/>
  <c r="AC145" i="5" s="1"/>
  <c r="K127" i="5"/>
  <c r="L127" i="5" s="1"/>
  <c r="AC127" i="5" s="1"/>
  <c r="K119" i="5"/>
  <c r="L119" i="5" s="1"/>
  <c r="AC119" i="5" s="1"/>
  <c r="K111" i="5"/>
  <c r="L111" i="5" s="1"/>
  <c r="AC111" i="5" s="1"/>
  <c r="K103" i="5"/>
  <c r="L103" i="5" s="1"/>
  <c r="AC103" i="5" s="1"/>
  <c r="K95" i="5"/>
  <c r="L95" i="5" s="1"/>
  <c r="AC95" i="5" s="1"/>
  <c r="K87" i="5"/>
  <c r="L87" i="5" s="1"/>
  <c r="AC87" i="5" s="1"/>
  <c r="K79" i="5"/>
  <c r="L79" i="5" s="1"/>
  <c r="AC79" i="5" s="1"/>
  <c r="K71" i="5"/>
  <c r="L71" i="5" s="1"/>
  <c r="AC71" i="5" s="1"/>
  <c r="K63" i="5"/>
  <c r="L63" i="5" s="1"/>
  <c r="AC63" i="5" s="1"/>
  <c r="K57" i="5"/>
  <c r="L57" i="5" s="1"/>
  <c r="AC57" i="5" s="1"/>
  <c r="K53" i="5"/>
  <c r="L53" i="5" s="1"/>
  <c r="AC53" i="5" s="1"/>
  <c r="K47" i="5"/>
  <c r="L47" i="5" s="1"/>
  <c r="AC47" i="5" s="1"/>
  <c r="K23" i="5"/>
  <c r="L23" i="5" s="1"/>
  <c r="AC23" i="5" s="1"/>
  <c r="K19" i="5"/>
  <c r="L19" i="5" s="1"/>
  <c r="AC19" i="5" s="1"/>
  <c r="K15" i="5"/>
  <c r="L15" i="5" s="1"/>
  <c r="AC15" i="5" s="1"/>
  <c r="K11" i="5"/>
  <c r="L11" i="5" s="1"/>
  <c r="AC11" i="5" s="1"/>
  <c r="K156" i="5"/>
  <c r="L156" i="5" s="1"/>
  <c r="AC156" i="5" s="1"/>
  <c r="K152" i="5"/>
  <c r="L152" i="5" s="1"/>
  <c r="AC152" i="5" s="1"/>
  <c r="K148" i="5"/>
  <c r="L148" i="5" s="1"/>
  <c r="AC148" i="5" s="1"/>
  <c r="K139" i="5"/>
  <c r="L139" i="5" s="1"/>
  <c r="AC139" i="5" s="1"/>
  <c r="K126" i="5"/>
  <c r="L126" i="5" s="1"/>
  <c r="AC126" i="5" s="1"/>
  <c r="K118" i="5"/>
  <c r="L118" i="5" s="1"/>
  <c r="AC118" i="5" s="1"/>
  <c r="K110" i="5"/>
  <c r="L110" i="5" s="1"/>
  <c r="AC110" i="5" s="1"/>
  <c r="K102" i="5"/>
  <c r="L102" i="5" s="1"/>
  <c r="AC102" i="5" s="1"/>
  <c r="K94" i="5"/>
  <c r="L94" i="5" s="1"/>
  <c r="AC94" i="5" s="1"/>
  <c r="K86" i="5"/>
  <c r="L86" i="5" s="1"/>
  <c r="AC86" i="5" s="1"/>
  <c r="K78" i="5"/>
  <c r="L78" i="5" s="1"/>
  <c r="AC78" i="5" s="1"/>
  <c r="K70" i="5"/>
  <c r="L70" i="5" s="1"/>
  <c r="AC70" i="5" s="1"/>
  <c r="K62" i="5"/>
  <c r="L62" i="5" s="1"/>
  <c r="AC62" i="5" s="1"/>
  <c r="K56" i="5"/>
  <c r="L56" i="5" s="1"/>
  <c r="AC56" i="5" s="1"/>
  <c r="K52" i="5"/>
  <c r="L52" i="5" s="1"/>
  <c r="AC52" i="5" s="1"/>
  <c r="K46" i="5"/>
  <c r="L46" i="5" s="1"/>
  <c r="AC46" i="5" s="1"/>
  <c r="K35" i="5"/>
  <c r="L35" i="5" s="1"/>
  <c r="AC35" i="5" s="1"/>
  <c r="K22" i="5"/>
  <c r="L22" i="5" s="1"/>
  <c r="AC22" i="5" s="1"/>
  <c r="K18" i="5"/>
  <c r="L18" i="5" s="1"/>
  <c r="AC18" i="5" s="1"/>
  <c r="K14" i="5"/>
  <c r="L14" i="5" s="1"/>
  <c r="AC14" i="5" s="1"/>
  <c r="K131" i="5"/>
  <c r="L131" i="5" s="1"/>
  <c r="AC131" i="5" s="1"/>
  <c r="K38" i="5"/>
  <c r="L38" i="5" s="1"/>
  <c r="AC38" i="5" s="1"/>
  <c r="K30" i="5"/>
  <c r="L30" i="5" s="1"/>
  <c r="AC30" i="5" s="1"/>
  <c r="K157" i="5"/>
  <c r="L157" i="5" s="1"/>
  <c r="AC157" i="5" s="1"/>
  <c r="K141" i="5"/>
  <c r="L141" i="5" s="1"/>
  <c r="AC141" i="5" s="1"/>
  <c r="K137" i="5"/>
  <c r="L137" i="5" s="1"/>
  <c r="AC137" i="5" s="1"/>
  <c r="K133" i="5"/>
  <c r="L133" i="5" s="1"/>
  <c r="AC133" i="5" s="1"/>
  <c r="K129" i="5"/>
  <c r="L129" i="5" s="1"/>
  <c r="AC129" i="5" s="1"/>
  <c r="K125" i="5"/>
  <c r="L125" i="5" s="1"/>
  <c r="AC125" i="5" s="1"/>
  <c r="K121" i="5"/>
  <c r="L121" i="5" s="1"/>
  <c r="AC121" i="5" s="1"/>
  <c r="K117" i="5"/>
  <c r="L117" i="5" s="1"/>
  <c r="AC117" i="5" s="1"/>
  <c r="K113" i="5"/>
  <c r="L113" i="5" s="1"/>
  <c r="AC113" i="5" s="1"/>
  <c r="K109" i="5"/>
  <c r="L109" i="5" s="1"/>
  <c r="AC109" i="5" s="1"/>
  <c r="K105" i="5"/>
  <c r="L105" i="5" s="1"/>
  <c r="AC105" i="5" s="1"/>
  <c r="K101" i="5"/>
  <c r="L101" i="5" s="1"/>
  <c r="AC101" i="5" s="1"/>
  <c r="K97" i="5"/>
  <c r="L97" i="5" s="1"/>
  <c r="AC97" i="5" s="1"/>
  <c r="K93" i="5"/>
  <c r="L93" i="5" s="1"/>
  <c r="AC93" i="5" s="1"/>
  <c r="K89" i="5"/>
  <c r="L89" i="5" s="1"/>
  <c r="AC89" i="5" s="1"/>
  <c r="K85" i="5"/>
  <c r="L85" i="5" s="1"/>
  <c r="AC85" i="5" s="1"/>
  <c r="K81" i="5"/>
  <c r="L81" i="5" s="1"/>
  <c r="AC81" i="5" s="1"/>
  <c r="K77" i="5"/>
  <c r="L77" i="5" s="1"/>
  <c r="AC77" i="5" s="1"/>
  <c r="K73" i="5"/>
  <c r="L73" i="5" s="1"/>
  <c r="AC73" i="5" s="1"/>
  <c r="K69" i="5"/>
  <c r="L69" i="5" s="1"/>
  <c r="AC69" i="5" s="1"/>
  <c r="K65" i="5"/>
  <c r="L65" i="5" s="1"/>
  <c r="AC65" i="5" s="1"/>
  <c r="K61" i="5"/>
  <c r="L61" i="5" s="1"/>
  <c r="AC61" i="5" s="1"/>
  <c r="K49" i="5"/>
  <c r="L49" i="5" s="1"/>
  <c r="AC49" i="5" s="1"/>
  <c r="K45" i="5"/>
  <c r="L45" i="5" s="1"/>
  <c r="AC45" i="5" s="1"/>
  <c r="K41" i="5"/>
  <c r="L41" i="5" s="1"/>
  <c r="AC41" i="5" s="1"/>
  <c r="K37" i="5"/>
  <c r="L37" i="5" s="1"/>
  <c r="AC37" i="5" s="1"/>
  <c r="K33" i="5"/>
  <c r="L33" i="5" s="1"/>
  <c r="AC33" i="5" s="1"/>
  <c r="K29" i="5"/>
  <c r="L29" i="5" s="1"/>
  <c r="AC29" i="5" s="1"/>
  <c r="K25" i="5"/>
  <c r="L25" i="5" s="1"/>
  <c r="AC25" i="5" s="1"/>
  <c r="K143" i="5"/>
  <c r="L143" i="5" s="1"/>
  <c r="AC143" i="5" s="1"/>
  <c r="K135" i="5"/>
  <c r="L135" i="5" s="1"/>
  <c r="AC135" i="5" s="1"/>
  <c r="K158" i="5"/>
  <c r="L158" i="5" s="1"/>
  <c r="AC158" i="5" s="1"/>
  <c r="K142" i="5"/>
  <c r="L142" i="5" s="1"/>
  <c r="AC142" i="5" s="1"/>
  <c r="K134" i="5"/>
  <c r="L134" i="5" s="1"/>
  <c r="AC134" i="5" s="1"/>
  <c r="K34" i="5"/>
  <c r="L34" i="5" s="1"/>
  <c r="AC34" i="5" s="1"/>
  <c r="K26" i="5"/>
  <c r="L26" i="5" s="1"/>
  <c r="AC26" i="5" s="1"/>
  <c r="K144" i="5"/>
  <c r="L144" i="5" s="1"/>
  <c r="AC144" i="5" s="1"/>
  <c r="K140" i="5"/>
  <c r="L140" i="5" s="1"/>
  <c r="AC140" i="5" s="1"/>
  <c r="K136" i="5"/>
  <c r="L136" i="5" s="1"/>
  <c r="AC136" i="5" s="1"/>
  <c r="K132" i="5"/>
  <c r="L132" i="5" s="1"/>
  <c r="AC132" i="5" s="1"/>
  <c r="K128" i="5"/>
  <c r="L128" i="5" s="1"/>
  <c r="AC128" i="5" s="1"/>
  <c r="K124" i="5"/>
  <c r="L124" i="5" s="1"/>
  <c r="AC124" i="5" s="1"/>
  <c r="K120" i="5"/>
  <c r="L120" i="5" s="1"/>
  <c r="AC120" i="5" s="1"/>
  <c r="K116" i="5"/>
  <c r="L116" i="5" s="1"/>
  <c r="AC116" i="5" s="1"/>
  <c r="K112" i="5"/>
  <c r="L112" i="5" s="1"/>
  <c r="AC112" i="5" s="1"/>
  <c r="K108" i="5"/>
  <c r="L108" i="5" s="1"/>
  <c r="AC108" i="5" s="1"/>
  <c r="K104" i="5"/>
  <c r="L104" i="5" s="1"/>
  <c r="AC104" i="5" s="1"/>
  <c r="K100" i="5"/>
  <c r="L100" i="5" s="1"/>
  <c r="AC100" i="5" s="1"/>
  <c r="K96" i="5"/>
  <c r="L96" i="5" s="1"/>
  <c r="AC96" i="5" s="1"/>
  <c r="K92" i="5"/>
  <c r="L92" i="5" s="1"/>
  <c r="AC92" i="5" s="1"/>
  <c r="K88" i="5"/>
  <c r="L88" i="5" s="1"/>
  <c r="AC88" i="5" s="1"/>
  <c r="K84" i="5"/>
  <c r="L84" i="5" s="1"/>
  <c r="AC84" i="5" s="1"/>
  <c r="K80" i="5"/>
  <c r="L80" i="5" s="1"/>
  <c r="AC80" i="5" s="1"/>
  <c r="K76" i="5"/>
  <c r="L76" i="5" s="1"/>
  <c r="AC76" i="5" s="1"/>
  <c r="K72" i="5"/>
  <c r="L72" i="5" s="1"/>
  <c r="AC72" i="5" s="1"/>
  <c r="K68" i="5"/>
  <c r="L68" i="5" s="1"/>
  <c r="AC68" i="5" s="1"/>
  <c r="K64" i="5"/>
  <c r="L64" i="5" s="1"/>
  <c r="AC64" i="5" s="1"/>
  <c r="K48" i="5"/>
  <c r="L48" i="5" s="1"/>
  <c r="AC48" i="5" s="1"/>
  <c r="K40" i="5"/>
  <c r="L40" i="5" s="1"/>
  <c r="AC40" i="5" s="1"/>
  <c r="K36" i="5"/>
  <c r="L36" i="5" s="1"/>
  <c r="AC36" i="5" s="1"/>
  <c r="K32" i="5"/>
  <c r="L32" i="5" s="1"/>
  <c r="AC32" i="5" s="1"/>
  <c r="K28" i="5"/>
  <c r="L28" i="5" s="1"/>
  <c r="AC28" i="5" s="1"/>
  <c r="L130" i="5"/>
  <c r="AC130" i="5" s="1"/>
  <c r="L10" i="5"/>
  <c r="AC10" i="5" s="1"/>
  <c r="L60" i="5"/>
  <c r="AC60" i="5" s="1"/>
  <c r="L44" i="5"/>
  <c r="AC44" i="5" s="1"/>
  <c r="L24" i="5"/>
  <c r="AC24" i="5" s="1"/>
  <c r="N137" i="5"/>
  <c r="AD137" i="5" s="1"/>
  <c r="M144" i="5"/>
  <c r="N144" i="5" s="1"/>
  <c r="AD144" i="5" s="1"/>
  <c r="J1" i="5"/>
  <c r="M134" i="5"/>
  <c r="N134" i="5" s="1"/>
  <c r="AD134" i="5" s="1"/>
  <c r="M142" i="5"/>
  <c r="N142" i="5" s="1"/>
  <c r="AD142" i="5" s="1"/>
  <c r="M158" i="5"/>
  <c r="N158" i="5" s="1"/>
  <c r="AD158" i="5" s="1"/>
  <c r="M131" i="5"/>
  <c r="N131" i="5" s="1"/>
  <c r="AD131" i="5" s="1"/>
  <c r="M135" i="5"/>
  <c r="N135" i="5" s="1"/>
  <c r="AD135" i="5" s="1"/>
  <c r="M143" i="5"/>
  <c r="N143" i="5" s="1"/>
  <c r="AD143" i="5" s="1"/>
  <c r="M140" i="5"/>
  <c r="N140" i="5" s="1"/>
  <c r="AD140" i="5" s="1"/>
  <c r="M133" i="5"/>
  <c r="N133" i="5" s="1"/>
  <c r="AD133" i="5" s="1"/>
  <c r="M141" i="5"/>
  <c r="N141" i="5" s="1"/>
  <c r="AD141" i="5" s="1"/>
  <c r="M157" i="5"/>
  <c r="N157" i="5" s="1"/>
  <c r="AD157" i="5" s="1"/>
  <c r="M136" i="5"/>
  <c r="N136" i="5" s="1"/>
  <c r="AD136" i="5" s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3" i="1"/>
  <c r="P41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3" i="1"/>
  <c r="P9" i="5"/>
  <c r="AE9" i="5" s="1"/>
  <c r="P10" i="5"/>
  <c r="AE10" i="5" s="1"/>
  <c r="P11" i="5"/>
  <c r="AE11" i="5" s="1"/>
  <c r="P12" i="5"/>
  <c r="AE12" i="5" s="1"/>
  <c r="P13" i="5"/>
  <c r="AE13" i="5" s="1"/>
  <c r="P14" i="5"/>
  <c r="AE14" i="5" s="1"/>
  <c r="P15" i="5"/>
  <c r="AE15" i="5" s="1"/>
  <c r="P16" i="5"/>
  <c r="AE16" i="5" s="1"/>
  <c r="P17" i="5"/>
  <c r="AE17" i="5" s="1"/>
  <c r="P18" i="5"/>
  <c r="AE18" i="5" s="1"/>
  <c r="P19" i="5"/>
  <c r="AE19" i="5" s="1"/>
  <c r="P20" i="5"/>
  <c r="AE20" i="5" s="1"/>
  <c r="P21" i="5"/>
  <c r="AE21" i="5" s="1"/>
  <c r="P22" i="5"/>
  <c r="AE22" i="5" s="1"/>
  <c r="P23" i="5"/>
  <c r="AE23" i="5" s="1"/>
  <c r="P24" i="5"/>
  <c r="AE24" i="5" s="1"/>
  <c r="P25" i="5"/>
  <c r="AE25" i="5" s="1"/>
  <c r="P26" i="5"/>
  <c r="AE26" i="5" s="1"/>
  <c r="P27" i="5"/>
  <c r="AE27" i="5" s="1"/>
  <c r="P28" i="5"/>
  <c r="AE28" i="5" s="1"/>
  <c r="P29" i="5"/>
  <c r="AE29" i="5" s="1"/>
  <c r="P30" i="5"/>
  <c r="AE30" i="5" s="1"/>
  <c r="P31" i="5"/>
  <c r="AE31" i="5" s="1"/>
  <c r="P32" i="5"/>
  <c r="AE32" i="5" s="1"/>
  <c r="P33" i="5"/>
  <c r="AE33" i="5" s="1"/>
  <c r="P34" i="5"/>
  <c r="AE34" i="5" s="1"/>
  <c r="P35" i="5"/>
  <c r="AE35" i="5" s="1"/>
  <c r="P36" i="5"/>
  <c r="AE36" i="5" s="1"/>
  <c r="P37" i="5"/>
  <c r="AE37" i="5" s="1"/>
  <c r="P38" i="5"/>
  <c r="AE38" i="5" s="1"/>
  <c r="P39" i="5"/>
  <c r="AE39" i="5" s="1"/>
  <c r="P40" i="5"/>
  <c r="AE40" i="5" s="1"/>
  <c r="P41" i="5"/>
  <c r="AE41" i="5" s="1"/>
  <c r="P42" i="5"/>
  <c r="AE42" i="5" s="1"/>
  <c r="P43" i="5"/>
  <c r="AE43" i="5" s="1"/>
  <c r="P44" i="5"/>
  <c r="AE44" i="5" s="1"/>
  <c r="P45" i="5"/>
  <c r="AE45" i="5" s="1"/>
  <c r="P46" i="5"/>
  <c r="AE46" i="5" s="1"/>
  <c r="P47" i="5"/>
  <c r="AE47" i="5" s="1"/>
  <c r="P48" i="5"/>
  <c r="AE48" i="5" s="1"/>
  <c r="P49" i="5"/>
  <c r="AE49" i="5" s="1"/>
  <c r="P50" i="5"/>
  <c r="AE50" i="5" s="1"/>
  <c r="P51" i="5"/>
  <c r="AE51" i="5" s="1"/>
  <c r="P52" i="5"/>
  <c r="AE52" i="5" s="1"/>
  <c r="P53" i="5"/>
  <c r="AE53" i="5" s="1"/>
  <c r="P54" i="5"/>
  <c r="AE54" i="5" s="1"/>
  <c r="P55" i="5"/>
  <c r="AE55" i="5" s="1"/>
  <c r="P56" i="5"/>
  <c r="AE56" i="5" s="1"/>
  <c r="P57" i="5"/>
  <c r="AE57" i="5" s="1"/>
  <c r="P58" i="5"/>
  <c r="AE58" i="5" s="1"/>
  <c r="P59" i="5"/>
  <c r="AE59" i="5" s="1"/>
  <c r="P60" i="5"/>
  <c r="AE60" i="5" s="1"/>
  <c r="P61" i="5"/>
  <c r="AE61" i="5" s="1"/>
  <c r="P62" i="5"/>
  <c r="AE62" i="5" s="1"/>
  <c r="P63" i="5"/>
  <c r="AE63" i="5" s="1"/>
  <c r="P64" i="5"/>
  <c r="AE64" i="5" s="1"/>
  <c r="P65" i="5"/>
  <c r="AE65" i="5" s="1"/>
  <c r="P66" i="5"/>
  <c r="AE66" i="5" s="1"/>
  <c r="P67" i="5"/>
  <c r="AE67" i="5" s="1"/>
  <c r="P68" i="5"/>
  <c r="AE68" i="5" s="1"/>
  <c r="P69" i="5"/>
  <c r="AE69" i="5" s="1"/>
  <c r="P70" i="5"/>
  <c r="AE70" i="5" s="1"/>
  <c r="P71" i="5"/>
  <c r="AE71" i="5" s="1"/>
  <c r="P72" i="5"/>
  <c r="AE72" i="5" s="1"/>
  <c r="P73" i="5"/>
  <c r="AE73" i="5" s="1"/>
  <c r="P74" i="5"/>
  <c r="AE74" i="5" s="1"/>
  <c r="P75" i="5"/>
  <c r="AE75" i="5" s="1"/>
  <c r="P76" i="5"/>
  <c r="AE76" i="5" s="1"/>
  <c r="P77" i="5"/>
  <c r="AE77" i="5" s="1"/>
  <c r="P78" i="5"/>
  <c r="AE78" i="5" s="1"/>
  <c r="P79" i="5"/>
  <c r="AE79" i="5" s="1"/>
  <c r="P80" i="5"/>
  <c r="AE80" i="5" s="1"/>
  <c r="P81" i="5"/>
  <c r="AE81" i="5" s="1"/>
  <c r="P82" i="5"/>
  <c r="AE82" i="5" s="1"/>
  <c r="P83" i="5"/>
  <c r="AE83" i="5" s="1"/>
  <c r="P84" i="5"/>
  <c r="AE84" i="5" s="1"/>
  <c r="P85" i="5"/>
  <c r="AE85" i="5" s="1"/>
  <c r="P86" i="5"/>
  <c r="AE86" i="5" s="1"/>
  <c r="P87" i="5"/>
  <c r="AE87" i="5" s="1"/>
  <c r="P88" i="5"/>
  <c r="AE88" i="5" s="1"/>
  <c r="P89" i="5"/>
  <c r="AE89" i="5" s="1"/>
  <c r="P90" i="5"/>
  <c r="AE90" i="5" s="1"/>
  <c r="P91" i="5"/>
  <c r="AE91" i="5" s="1"/>
  <c r="P92" i="5"/>
  <c r="AE92" i="5" s="1"/>
  <c r="P93" i="5"/>
  <c r="AE93" i="5" s="1"/>
  <c r="P94" i="5"/>
  <c r="AE94" i="5" s="1"/>
  <c r="P95" i="5"/>
  <c r="AE95" i="5" s="1"/>
  <c r="P96" i="5"/>
  <c r="AE96" i="5" s="1"/>
  <c r="P97" i="5"/>
  <c r="AE97" i="5" s="1"/>
  <c r="P98" i="5"/>
  <c r="AE98" i="5" s="1"/>
  <c r="P99" i="5"/>
  <c r="AE99" i="5" s="1"/>
  <c r="P100" i="5"/>
  <c r="AE100" i="5" s="1"/>
  <c r="P101" i="5"/>
  <c r="AE101" i="5" s="1"/>
  <c r="P102" i="5"/>
  <c r="AE102" i="5" s="1"/>
  <c r="P103" i="5"/>
  <c r="AE103" i="5" s="1"/>
  <c r="P104" i="5"/>
  <c r="AE104" i="5" s="1"/>
  <c r="P105" i="5"/>
  <c r="AE105" i="5" s="1"/>
  <c r="P106" i="5"/>
  <c r="AE106" i="5" s="1"/>
  <c r="P107" i="5"/>
  <c r="AE107" i="5" s="1"/>
  <c r="P108" i="5"/>
  <c r="AE108" i="5" s="1"/>
  <c r="P109" i="5"/>
  <c r="AE109" i="5" s="1"/>
  <c r="P110" i="5"/>
  <c r="AE110" i="5" s="1"/>
  <c r="P111" i="5"/>
  <c r="AE111" i="5" s="1"/>
  <c r="P112" i="5"/>
  <c r="AE112" i="5" s="1"/>
  <c r="P113" i="5"/>
  <c r="AE113" i="5" s="1"/>
  <c r="P114" i="5"/>
  <c r="AE114" i="5" s="1"/>
  <c r="P115" i="5"/>
  <c r="AE115" i="5" s="1"/>
  <c r="P116" i="5"/>
  <c r="AE116" i="5" s="1"/>
  <c r="P117" i="5"/>
  <c r="AE117" i="5" s="1"/>
  <c r="P118" i="5"/>
  <c r="AE118" i="5" s="1"/>
  <c r="P119" i="5"/>
  <c r="AE119" i="5" s="1"/>
  <c r="P120" i="5"/>
  <c r="AE120" i="5" s="1"/>
  <c r="P121" i="5"/>
  <c r="AE121" i="5" s="1"/>
  <c r="P122" i="5"/>
  <c r="AE122" i="5" s="1"/>
  <c r="P123" i="5"/>
  <c r="AE123" i="5" s="1"/>
  <c r="P124" i="5"/>
  <c r="AE124" i="5" s="1"/>
  <c r="P125" i="5"/>
  <c r="AE125" i="5" s="1"/>
  <c r="P126" i="5"/>
  <c r="AE126" i="5" s="1"/>
  <c r="P127" i="5"/>
  <c r="AE127" i="5" s="1"/>
  <c r="P128" i="5"/>
  <c r="AE128" i="5" s="1"/>
  <c r="P129" i="5"/>
  <c r="AE129" i="5" s="1"/>
  <c r="P130" i="5"/>
  <c r="AE130" i="5" s="1"/>
  <c r="P131" i="5"/>
  <c r="AE131" i="5" s="1"/>
  <c r="P132" i="5"/>
  <c r="AE132" i="5" s="1"/>
  <c r="P133" i="5"/>
  <c r="AE133" i="5" s="1"/>
  <c r="P134" i="5"/>
  <c r="AE134" i="5" s="1"/>
  <c r="P135" i="5"/>
  <c r="AE135" i="5" s="1"/>
  <c r="P136" i="5"/>
  <c r="AE136" i="5" s="1"/>
  <c r="P137" i="5"/>
  <c r="AE137" i="5" s="1"/>
  <c r="P138" i="5"/>
  <c r="AE138" i="5" s="1"/>
  <c r="P139" i="5"/>
  <c r="AE139" i="5" s="1"/>
  <c r="P140" i="5"/>
  <c r="AE140" i="5" s="1"/>
  <c r="P141" i="5"/>
  <c r="AE141" i="5" s="1"/>
  <c r="P142" i="5"/>
  <c r="AE142" i="5" s="1"/>
  <c r="P143" i="5"/>
  <c r="AE143" i="5" s="1"/>
  <c r="P144" i="5"/>
  <c r="AE144" i="5" s="1"/>
  <c r="P145" i="5"/>
  <c r="AE145" i="5" s="1"/>
  <c r="P146" i="5"/>
  <c r="AE146" i="5" s="1"/>
  <c r="P147" i="5"/>
  <c r="AE147" i="5" s="1"/>
  <c r="P148" i="5"/>
  <c r="AE148" i="5" s="1"/>
  <c r="P149" i="5"/>
  <c r="AE149" i="5" s="1"/>
  <c r="P150" i="5"/>
  <c r="AE150" i="5" s="1"/>
  <c r="P151" i="5"/>
  <c r="AE151" i="5" s="1"/>
  <c r="P152" i="5"/>
  <c r="AE152" i="5" s="1"/>
  <c r="P153" i="5"/>
  <c r="AE153" i="5" s="1"/>
  <c r="P154" i="5"/>
  <c r="AE154" i="5" s="1"/>
  <c r="P155" i="5"/>
  <c r="AE155" i="5" s="1"/>
  <c r="P156" i="5"/>
  <c r="AE156" i="5" s="1"/>
  <c r="P157" i="5"/>
  <c r="AE157" i="5" s="1"/>
  <c r="P158" i="5"/>
  <c r="AE158" i="5" s="1"/>
  <c r="P8" i="5"/>
  <c r="AE8" i="5" s="1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B53" i="5"/>
  <c r="B54" i="5"/>
  <c r="B55" i="5"/>
  <c r="B56" i="5"/>
  <c r="B57" i="5"/>
  <c r="B58" i="5"/>
  <c r="B59" i="5"/>
  <c r="B60" i="5"/>
  <c r="B61" i="5"/>
  <c r="B62" i="5"/>
  <c r="B63" i="5"/>
  <c r="B64" i="5"/>
  <c r="B65" i="5"/>
  <c r="B66" i="5"/>
  <c r="B67" i="5"/>
  <c r="B68" i="5"/>
  <c r="B69" i="5"/>
  <c r="B70" i="5"/>
  <c r="B71" i="5"/>
  <c r="B72" i="5"/>
  <c r="B73" i="5"/>
  <c r="B74" i="5"/>
  <c r="B75" i="5"/>
  <c r="B76" i="5"/>
  <c r="B77" i="5"/>
  <c r="B78" i="5"/>
  <c r="B79" i="5"/>
  <c r="B80" i="5"/>
  <c r="B81" i="5"/>
  <c r="B82" i="5"/>
  <c r="B83" i="5"/>
  <c r="B84" i="5"/>
  <c r="B85" i="5"/>
  <c r="B86" i="5"/>
  <c r="B87" i="5"/>
  <c r="B88" i="5"/>
  <c r="B89" i="5"/>
  <c r="B90" i="5"/>
  <c r="B91" i="5"/>
  <c r="B92" i="5"/>
  <c r="B93" i="5"/>
  <c r="B94" i="5"/>
  <c r="B95" i="5"/>
  <c r="B96" i="5"/>
  <c r="B97" i="5"/>
  <c r="B98" i="5"/>
  <c r="B99" i="5"/>
  <c r="B100" i="5"/>
  <c r="B101" i="5"/>
  <c r="B102" i="5"/>
  <c r="B103" i="5"/>
  <c r="B104" i="5"/>
  <c r="B105" i="5"/>
  <c r="B106" i="5"/>
  <c r="B107" i="5"/>
  <c r="B108" i="5"/>
  <c r="B109" i="5"/>
  <c r="B110" i="5"/>
  <c r="B111" i="5"/>
  <c r="B112" i="5"/>
  <c r="B113" i="5"/>
  <c r="B114" i="5"/>
  <c r="B115" i="5"/>
  <c r="B116" i="5"/>
  <c r="B117" i="5"/>
  <c r="B118" i="5"/>
  <c r="B119" i="5"/>
  <c r="B120" i="5"/>
  <c r="B121" i="5"/>
  <c r="B122" i="5"/>
  <c r="B123" i="5"/>
  <c r="B124" i="5"/>
  <c r="B125" i="5"/>
  <c r="B126" i="5"/>
  <c r="B127" i="5"/>
  <c r="B128" i="5"/>
  <c r="B129" i="5"/>
  <c r="B130" i="5"/>
  <c r="B131" i="5"/>
  <c r="B132" i="5"/>
  <c r="B133" i="5"/>
  <c r="B134" i="5"/>
  <c r="B135" i="5"/>
  <c r="B136" i="5"/>
  <c r="B137" i="5"/>
  <c r="B138" i="5"/>
  <c r="B139" i="5"/>
  <c r="B140" i="5"/>
  <c r="B141" i="5"/>
  <c r="B142" i="5"/>
  <c r="B143" i="5"/>
  <c r="B144" i="5"/>
  <c r="B145" i="5"/>
  <c r="B146" i="5"/>
  <c r="B147" i="5"/>
  <c r="B148" i="5"/>
  <c r="B149" i="5"/>
  <c r="B150" i="5"/>
  <c r="B151" i="5"/>
  <c r="B152" i="5"/>
  <c r="B153" i="5"/>
  <c r="B154" i="5"/>
  <c r="B155" i="5"/>
  <c r="B156" i="5"/>
  <c r="B157" i="5"/>
  <c r="B158" i="5"/>
  <c r="B8" i="5"/>
  <c r="A4" i="1"/>
  <c r="A5" i="1"/>
  <c r="A6" i="1"/>
  <c r="A7" i="1"/>
  <c r="A8" i="1"/>
  <c r="A9" i="1"/>
  <c r="A10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3" i="1"/>
  <c r="D5" i="6"/>
  <c r="D6" i="6"/>
  <c r="D7" i="6"/>
  <c r="D8" i="6" s="1"/>
  <c r="D9" i="6" s="1"/>
  <c r="D10" i="6" s="1"/>
  <c r="D11" i="6" s="1"/>
  <c r="D12" i="6" s="1"/>
  <c r="D13" i="6"/>
  <c r="D14" i="6"/>
  <c r="D15" i="6"/>
  <c r="D16" i="6" s="1"/>
  <c r="D17" i="6" s="1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 s="1"/>
  <c r="D40" i="6" s="1"/>
  <c r="D41" i="6" s="1"/>
  <c r="D42" i="6" s="1"/>
  <c r="D43" i="6" s="1"/>
  <c r="D44" i="6" s="1"/>
  <c r="D45" i="6" s="1"/>
  <c r="D46" i="6"/>
  <c r="D47" i="6"/>
  <c r="D48" i="6" s="1"/>
  <c r="D49" i="6" s="1"/>
  <c r="D50" i="6" s="1"/>
  <c r="D51" i="6" s="1"/>
  <c r="D52" i="6" s="1"/>
  <c r="D53" i="6"/>
  <c r="D54" i="6"/>
  <c r="D55" i="6"/>
  <c r="D56" i="6" s="1"/>
  <c r="D57" i="6" s="1"/>
  <c r="D58" i="6" s="1"/>
  <c r="D59" i="6" s="1"/>
  <c r="D60" i="6" s="1"/>
  <c r="D61" i="6" s="1"/>
  <c r="D62" i="6" s="1"/>
  <c r="D63" i="6" s="1"/>
  <c r="D64" i="6" s="1"/>
  <c r="D65" i="6" s="1"/>
  <c r="D66" i="6"/>
  <c r="D67" i="6" s="1"/>
  <c r="D68" i="6" s="1"/>
  <c r="D69" i="6" s="1"/>
  <c r="D70" i="6" s="1"/>
  <c r="D71" i="6" s="1"/>
  <c r="D72" i="6" s="1"/>
  <c r="D73" i="6" s="1"/>
  <c r="D74" i="6" s="1"/>
  <c r="D75" i="6" s="1"/>
  <c r="D76" i="6" s="1"/>
  <c r="D77" i="6" s="1"/>
  <c r="D78" i="6"/>
  <c r="D79" i="6"/>
  <c r="D80" i="6" s="1"/>
  <c r="D81" i="6" s="1"/>
  <c r="D82" i="6" s="1"/>
  <c r="D83" i="6" s="1"/>
  <c r="D84" i="6" s="1"/>
  <c r="D85" i="6" s="1"/>
  <c r="D86" i="6" s="1"/>
  <c r="D87" i="6"/>
  <c r="D88" i="6"/>
  <c r="D89" i="6" s="1"/>
  <c r="D90" i="6" s="1"/>
  <c r="D91" i="6"/>
  <c r="D92" i="6" s="1"/>
  <c r="D93" i="6"/>
  <c r="D94" i="6" s="1"/>
  <c r="D95" i="6" s="1"/>
  <c r="D96" i="6" s="1"/>
  <c r="D97" i="6" s="1"/>
  <c r="D98" i="6" s="1"/>
  <c r="D99" i="6" s="1"/>
  <c r="D100" i="6" s="1"/>
  <c r="D101" i="6" s="1"/>
  <c r="D102" i="6" s="1"/>
  <c r="D103" i="6"/>
  <c r="D104" i="6"/>
  <c r="D105" i="6" s="1"/>
  <c r="D106" i="6" s="1"/>
  <c r="D107" i="6" s="1"/>
  <c r="D108" i="6" s="1"/>
  <c r="D109" i="6"/>
  <c r="D110" i="6" s="1"/>
  <c r="D111" i="6" s="1"/>
  <c r="D112" i="6" s="1"/>
  <c r="D113" i="6"/>
  <c r="D114" i="6" s="1"/>
  <c r="D115" i="6" s="1"/>
  <c r="D116" i="6" s="1"/>
  <c r="D117" i="6" s="1"/>
  <c r="D118" i="6" s="1"/>
  <c r="D119" i="6"/>
  <c r="D120" i="6" s="1"/>
  <c r="D121" i="6" s="1"/>
  <c r="D122" i="6" s="1"/>
  <c r="D123" i="6" s="1"/>
  <c r="D124" i="6" s="1"/>
  <c r="D125" i="6"/>
  <c r="D126" i="6" s="1"/>
  <c r="D127" i="6" s="1"/>
  <c r="D128" i="6" s="1"/>
  <c r="D129" i="6"/>
  <c r="D130" i="6"/>
  <c r="D131" i="6" s="1"/>
  <c r="D132" i="6" s="1"/>
  <c r="D133" i="6" s="1"/>
  <c r="D134" i="6"/>
  <c r="D135" i="6"/>
  <c r="D136" i="6"/>
  <c r="D3" i="6"/>
  <c r="D4" i="6" s="1"/>
  <c r="D3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D157" i="3"/>
  <c r="D158" i="3"/>
  <c r="D159" i="3"/>
  <c r="D160" i="3"/>
  <c r="D161" i="3"/>
  <c r="D162" i="3"/>
  <c r="D163" i="3"/>
  <c r="D164" i="3"/>
  <c r="D165" i="3"/>
  <c r="D166" i="3"/>
  <c r="D167" i="3"/>
  <c r="D168" i="3"/>
  <c r="D169" i="3"/>
  <c r="D170" i="3"/>
  <c r="D171" i="3"/>
  <c r="D172" i="3"/>
  <c r="D173" i="3"/>
  <c r="D174" i="3"/>
  <c r="D175" i="3"/>
  <c r="D176" i="3"/>
  <c r="D177" i="3"/>
  <c r="D178" i="3"/>
  <c r="D179" i="3"/>
  <c r="D180" i="3"/>
  <c r="D181" i="3"/>
  <c r="D182" i="3"/>
  <c r="D183" i="3"/>
  <c r="D184" i="3"/>
  <c r="D185" i="3"/>
  <c r="D186" i="3"/>
  <c r="D187" i="3"/>
  <c r="D188" i="3"/>
  <c r="D189" i="3"/>
  <c r="D190" i="3"/>
  <c r="D191" i="3"/>
  <c r="D192" i="3"/>
  <c r="D193" i="3"/>
  <c r="D194" i="3"/>
  <c r="D195" i="3"/>
  <c r="D196" i="3"/>
  <c r="D197" i="3"/>
  <c r="D198" i="3"/>
  <c r="D199" i="3"/>
  <c r="D200" i="3"/>
  <c r="D201" i="3"/>
  <c r="D202" i="3"/>
  <c r="D203" i="3"/>
  <c r="D204" i="3"/>
  <c r="D205" i="3"/>
  <c r="D206" i="3"/>
  <c r="D207" i="3"/>
  <c r="D208" i="3"/>
  <c r="D209" i="3"/>
  <c r="D210" i="3"/>
  <c r="D211" i="3"/>
  <c r="D212" i="3"/>
  <c r="D213" i="3"/>
  <c r="D214" i="3"/>
  <c r="D215" i="3"/>
  <c r="D216" i="3"/>
  <c r="D217" i="3"/>
  <c r="D218" i="3"/>
  <c r="D219" i="3"/>
  <c r="D220" i="3"/>
  <c r="D221" i="3"/>
  <c r="D222" i="3"/>
  <c r="D223" i="3"/>
  <c r="D224" i="3"/>
  <c r="D225" i="3"/>
  <c r="D226" i="3"/>
  <c r="D227" i="3"/>
  <c r="D228" i="3"/>
  <c r="D229" i="3"/>
  <c r="D230" i="3"/>
  <c r="D231" i="3"/>
  <c r="D232" i="3"/>
  <c r="D233" i="3"/>
  <c r="D234" i="3"/>
  <c r="D235" i="3"/>
  <c r="D236" i="3"/>
  <c r="D237" i="3"/>
  <c r="D238" i="3"/>
  <c r="D239" i="3"/>
  <c r="D240" i="3"/>
  <c r="D241" i="3"/>
  <c r="D242" i="3"/>
  <c r="D243" i="3"/>
  <c r="D244" i="3"/>
  <c r="D245" i="3"/>
  <c r="D246" i="3"/>
  <c r="D247" i="3"/>
  <c r="D248" i="3"/>
  <c r="D249" i="3"/>
  <c r="D250" i="3"/>
  <c r="D251" i="3"/>
  <c r="D252" i="3"/>
  <c r="D253" i="3"/>
  <c r="D254" i="3"/>
  <c r="D255" i="3"/>
  <c r="D256" i="3"/>
  <c r="D257" i="3"/>
  <c r="D258" i="3"/>
  <c r="D259" i="3"/>
  <c r="D260" i="3"/>
  <c r="D261" i="3"/>
  <c r="D262" i="3"/>
  <c r="D263" i="3"/>
  <c r="D264" i="3"/>
  <c r="D265" i="3"/>
  <c r="D266" i="3"/>
  <c r="D267" i="3"/>
  <c r="D268" i="3"/>
  <c r="D269" i="3"/>
  <c r="D270" i="3"/>
  <c r="D271" i="3"/>
  <c r="D272" i="3"/>
  <c r="D273" i="3"/>
  <c r="D274" i="3"/>
  <c r="D275" i="3"/>
  <c r="D276" i="3"/>
  <c r="D277" i="3"/>
  <c r="D278" i="3"/>
  <c r="D279" i="3"/>
  <c r="D280" i="3"/>
  <c r="D281" i="3"/>
  <c r="D282" i="3"/>
  <c r="D283" i="3"/>
  <c r="D284" i="3"/>
  <c r="D285" i="3"/>
  <c r="D286" i="3"/>
  <c r="D287" i="3"/>
  <c r="D288" i="3"/>
  <c r="D289" i="3"/>
  <c r="D290" i="3"/>
  <c r="D291" i="3"/>
  <c r="D292" i="3"/>
  <c r="D293" i="3"/>
  <c r="D294" i="3"/>
  <c r="D295" i="3"/>
  <c r="D296" i="3"/>
  <c r="D297" i="3"/>
  <c r="D298" i="3"/>
  <c r="D299" i="3"/>
  <c r="D300" i="3"/>
  <c r="D301" i="3"/>
  <c r="D302" i="3"/>
  <c r="D303" i="3"/>
  <c r="D304" i="3"/>
  <c r="D305" i="3"/>
  <c r="D306" i="3"/>
  <c r="D307" i="3"/>
  <c r="D308" i="3"/>
  <c r="D309" i="3"/>
  <c r="D310" i="3"/>
  <c r="D311" i="3"/>
  <c r="D312" i="3"/>
  <c r="D313" i="3"/>
  <c r="D314" i="3"/>
  <c r="D315" i="3"/>
  <c r="D316" i="3"/>
  <c r="D317" i="3"/>
  <c r="D318" i="3"/>
  <c r="D319" i="3"/>
  <c r="D320" i="3"/>
  <c r="D321" i="3"/>
  <c r="D322" i="3"/>
  <c r="D323" i="3"/>
  <c r="D324" i="3"/>
  <c r="D325" i="3"/>
  <c r="D326" i="3"/>
  <c r="D327" i="3"/>
  <c r="D328" i="3"/>
  <c r="D329" i="3"/>
  <c r="D330" i="3"/>
  <c r="D331" i="3"/>
  <c r="D332" i="3"/>
  <c r="D333" i="3"/>
  <c r="D334" i="3"/>
  <c r="D335" i="3"/>
  <c r="D336" i="3"/>
  <c r="D337" i="3"/>
  <c r="D338" i="3"/>
  <c r="D339" i="3"/>
  <c r="D340" i="3"/>
  <c r="D341" i="3"/>
  <c r="D342" i="3"/>
  <c r="D343" i="3"/>
  <c r="D344" i="3"/>
  <c r="D345" i="3"/>
  <c r="D346" i="3"/>
  <c r="D347" i="3"/>
  <c r="D348" i="3"/>
  <c r="D349" i="3"/>
  <c r="D350" i="3"/>
  <c r="D351" i="3"/>
  <c r="D352" i="3"/>
  <c r="D353" i="3"/>
  <c r="D354" i="3"/>
  <c r="D355" i="3"/>
  <c r="D356" i="3"/>
  <c r="D357" i="3"/>
  <c r="D358" i="3"/>
  <c r="D359" i="3"/>
  <c r="D360" i="3"/>
  <c r="D361" i="3"/>
  <c r="D362" i="3"/>
  <c r="D363" i="3"/>
  <c r="D364" i="3"/>
  <c r="D365" i="3"/>
  <c r="D366" i="3"/>
  <c r="D367" i="3"/>
  <c r="D368" i="3"/>
  <c r="D369" i="3"/>
  <c r="D370" i="3"/>
  <c r="D371" i="3"/>
  <c r="D372" i="3"/>
  <c r="D373" i="3"/>
  <c r="D374" i="3"/>
  <c r="D375" i="3"/>
  <c r="D376" i="3"/>
  <c r="D377" i="3"/>
  <c r="D378" i="3"/>
  <c r="D379" i="3"/>
  <c r="D380" i="3"/>
  <c r="D381" i="3"/>
  <c r="D382" i="3"/>
  <c r="D383" i="3"/>
  <c r="D384" i="3"/>
  <c r="D385" i="3"/>
  <c r="D386" i="3"/>
  <c r="D387" i="3"/>
  <c r="D388" i="3"/>
  <c r="D389" i="3"/>
  <c r="D390" i="3"/>
  <c r="D391" i="3"/>
  <c r="D392" i="3"/>
  <c r="D393" i="3"/>
  <c r="D394" i="3"/>
  <c r="D395" i="3"/>
  <c r="D396" i="3"/>
  <c r="D397" i="3"/>
  <c r="D398" i="3"/>
  <c r="D399" i="3"/>
  <c r="D400" i="3"/>
  <c r="D401" i="3"/>
  <c r="D402" i="3"/>
  <c r="D403" i="3"/>
  <c r="D404" i="3"/>
  <c r="D405" i="3"/>
  <c r="D406" i="3"/>
  <c r="D407" i="3"/>
  <c r="D408" i="3"/>
  <c r="D409" i="3"/>
  <c r="D410" i="3"/>
  <c r="D411" i="3"/>
  <c r="D412" i="3"/>
  <c r="D413" i="3"/>
  <c r="D414" i="3"/>
  <c r="D415" i="3"/>
  <c r="D416" i="3"/>
  <c r="D417" i="3"/>
  <c r="D418" i="3"/>
  <c r="D419" i="3"/>
  <c r="D420" i="3"/>
  <c r="D421" i="3"/>
  <c r="D422" i="3"/>
  <c r="D423" i="3"/>
  <c r="D424" i="3"/>
  <c r="D425" i="3"/>
  <c r="D426" i="3"/>
  <c r="D427" i="3"/>
  <c r="D428" i="3"/>
  <c r="D429" i="3"/>
  <c r="D430" i="3"/>
  <c r="D431" i="3"/>
  <c r="D432" i="3"/>
  <c r="D433" i="3"/>
  <c r="D434" i="3"/>
  <c r="D435" i="3"/>
  <c r="D436" i="3"/>
  <c r="D437" i="3"/>
  <c r="D438" i="3"/>
  <c r="D439" i="3"/>
  <c r="D440" i="3"/>
  <c r="D441" i="3"/>
  <c r="D442" i="3"/>
  <c r="D443" i="3"/>
  <c r="D444" i="3"/>
  <c r="D445" i="3"/>
  <c r="D446" i="3"/>
  <c r="D447" i="3"/>
  <c r="D448" i="3"/>
  <c r="D449" i="3"/>
  <c r="D450" i="3"/>
  <c r="D451" i="3"/>
  <c r="D452" i="3"/>
  <c r="D453" i="3"/>
  <c r="D454" i="3"/>
  <c r="D455" i="3"/>
  <c r="D456" i="3"/>
  <c r="D457" i="3"/>
  <c r="D458" i="3"/>
  <c r="D459" i="3"/>
  <c r="D460" i="3"/>
  <c r="D461" i="3"/>
  <c r="D462" i="3"/>
  <c r="D463" i="3"/>
  <c r="D464" i="3"/>
  <c r="D465" i="3"/>
  <c r="D466" i="3"/>
  <c r="D467" i="3"/>
  <c r="D468" i="3"/>
  <c r="D469" i="3"/>
  <c r="D470" i="3"/>
  <c r="D471" i="3"/>
  <c r="D472" i="3"/>
  <c r="D473" i="3"/>
  <c r="D474" i="3"/>
  <c r="D475" i="3"/>
  <c r="D476" i="3"/>
  <c r="D477" i="3"/>
  <c r="D478" i="3"/>
  <c r="D479" i="3"/>
  <c r="D480" i="3"/>
  <c r="D481" i="3"/>
  <c r="D482" i="3"/>
  <c r="D483" i="3"/>
  <c r="D484" i="3"/>
  <c r="D485" i="3"/>
  <c r="D486" i="3"/>
  <c r="D487" i="3"/>
  <c r="D488" i="3"/>
  <c r="D489" i="3"/>
  <c r="D490" i="3"/>
  <c r="D491" i="3"/>
  <c r="D492" i="3"/>
  <c r="D493" i="3"/>
  <c r="D494" i="3"/>
  <c r="D495" i="3"/>
  <c r="D496" i="3"/>
  <c r="D497" i="3"/>
  <c r="D498" i="3"/>
  <c r="D499" i="3"/>
  <c r="D500" i="3"/>
  <c r="D501" i="3"/>
  <c r="D502" i="3"/>
  <c r="D503" i="3"/>
  <c r="D504" i="3"/>
  <c r="D505" i="3"/>
  <c r="D506" i="3"/>
  <c r="D507" i="3"/>
  <c r="D508" i="3"/>
  <c r="D509" i="3"/>
  <c r="D510" i="3"/>
  <c r="D511" i="3"/>
  <c r="D512" i="3"/>
  <c r="D513" i="3"/>
  <c r="D514" i="3"/>
  <c r="D515" i="3"/>
  <c r="D516" i="3"/>
  <c r="D517" i="3"/>
  <c r="D518" i="3"/>
  <c r="D519" i="3"/>
  <c r="D520" i="3"/>
  <c r="D521" i="3"/>
  <c r="D522" i="3"/>
  <c r="D523" i="3"/>
  <c r="D524" i="3"/>
  <c r="D525" i="3"/>
  <c r="D526" i="3"/>
  <c r="D527" i="3"/>
  <c r="D528" i="3"/>
  <c r="D529" i="3"/>
  <c r="D530" i="3"/>
  <c r="D531" i="3"/>
  <c r="D532" i="3"/>
  <c r="D533" i="3"/>
  <c r="D534" i="3"/>
  <c r="D535" i="3"/>
  <c r="D536" i="3"/>
  <c r="D537" i="3"/>
  <c r="D538" i="3"/>
  <c r="D539" i="3"/>
  <c r="D540" i="3"/>
  <c r="D541" i="3"/>
  <c r="D542" i="3"/>
  <c r="D543" i="3"/>
  <c r="D544" i="3"/>
  <c r="D545" i="3"/>
  <c r="D546" i="3"/>
  <c r="D547" i="3"/>
  <c r="D548" i="3"/>
  <c r="D549" i="3"/>
  <c r="D550" i="3"/>
  <c r="D551" i="3"/>
  <c r="D552" i="3"/>
  <c r="D553" i="3"/>
  <c r="D554" i="3"/>
  <c r="D555" i="3"/>
  <c r="D556" i="3"/>
  <c r="D557" i="3"/>
  <c r="D558" i="3"/>
  <c r="D559" i="3"/>
  <c r="D560" i="3"/>
  <c r="D561" i="3"/>
  <c r="D562" i="3"/>
  <c r="D563" i="3"/>
  <c r="D564" i="3"/>
  <c r="D565" i="3"/>
  <c r="D566" i="3"/>
  <c r="D567" i="3"/>
  <c r="D568" i="3"/>
  <c r="D569" i="3"/>
  <c r="D570" i="3"/>
  <c r="D571" i="3"/>
  <c r="D572" i="3"/>
  <c r="D573" i="3"/>
  <c r="D574" i="3"/>
  <c r="D575" i="3"/>
  <c r="D576" i="3"/>
  <c r="D577" i="3"/>
  <c r="D578" i="3"/>
  <c r="D579" i="3"/>
  <c r="D580" i="3"/>
  <c r="D581" i="3"/>
  <c r="D582" i="3"/>
  <c r="D583" i="3"/>
  <c r="D584" i="3"/>
  <c r="D585" i="3"/>
  <c r="D586" i="3"/>
  <c r="D587" i="3"/>
  <c r="D588" i="3"/>
  <c r="D589" i="3"/>
  <c r="D590" i="3"/>
  <c r="D591" i="3"/>
  <c r="D592" i="3"/>
  <c r="D593" i="3"/>
  <c r="D594" i="3"/>
  <c r="D595" i="3"/>
  <c r="D596" i="3"/>
  <c r="D597" i="3"/>
  <c r="D598" i="3"/>
  <c r="D599" i="3"/>
  <c r="D600" i="3"/>
  <c r="D601" i="3"/>
  <c r="D602" i="3"/>
  <c r="D603" i="3"/>
  <c r="D604" i="3"/>
  <c r="D605" i="3"/>
  <c r="D606" i="3"/>
  <c r="D607" i="3"/>
  <c r="D608" i="3"/>
  <c r="D609" i="3"/>
  <c r="D610" i="3"/>
  <c r="D611" i="3"/>
  <c r="D612" i="3"/>
  <c r="D613" i="3"/>
  <c r="D614" i="3"/>
  <c r="D615" i="3"/>
  <c r="D616" i="3"/>
  <c r="D617" i="3"/>
  <c r="D618" i="3"/>
  <c r="D619" i="3"/>
  <c r="D620" i="3"/>
  <c r="D621" i="3"/>
  <c r="D622" i="3"/>
  <c r="D623" i="3"/>
  <c r="D624" i="3"/>
  <c r="D625" i="3"/>
  <c r="D626" i="3"/>
  <c r="D627" i="3"/>
  <c r="D628" i="3"/>
  <c r="D629" i="3"/>
  <c r="D630" i="3"/>
  <c r="D631" i="3"/>
  <c r="D632" i="3"/>
  <c r="D633" i="3"/>
  <c r="D634" i="3"/>
  <c r="D635" i="3"/>
  <c r="D636" i="3"/>
  <c r="D637" i="3"/>
  <c r="D638" i="3"/>
  <c r="D639" i="3"/>
  <c r="D640" i="3"/>
  <c r="D641" i="3"/>
  <c r="D642" i="3"/>
  <c r="D643" i="3"/>
  <c r="D644" i="3"/>
  <c r="D645" i="3"/>
  <c r="D646" i="3"/>
  <c r="D647" i="3"/>
  <c r="D648" i="3"/>
  <c r="D649" i="3"/>
  <c r="D650" i="3"/>
  <c r="D651" i="3"/>
  <c r="D652" i="3"/>
  <c r="D653" i="3"/>
  <c r="D654" i="3"/>
  <c r="D655" i="3"/>
  <c r="D656" i="3"/>
  <c r="D657" i="3"/>
  <c r="D658" i="3"/>
  <c r="D659" i="3"/>
  <c r="D660" i="3"/>
  <c r="D661" i="3"/>
  <c r="D662" i="3"/>
  <c r="D663" i="3"/>
  <c r="D664" i="3"/>
  <c r="D665" i="3"/>
  <c r="D666" i="3"/>
  <c r="D667" i="3"/>
  <c r="D668" i="3"/>
  <c r="D669" i="3"/>
  <c r="D670" i="3"/>
  <c r="D671" i="3"/>
  <c r="D672" i="3"/>
  <c r="D673" i="3"/>
  <c r="D674" i="3"/>
  <c r="D675" i="3"/>
  <c r="D676" i="3"/>
  <c r="D677" i="3"/>
  <c r="D678" i="3"/>
  <c r="D679" i="3"/>
  <c r="D680" i="3"/>
  <c r="D681" i="3"/>
  <c r="D682" i="3"/>
  <c r="D683" i="3"/>
  <c r="D684" i="3"/>
  <c r="D685" i="3"/>
  <c r="D686" i="3"/>
  <c r="D687" i="3"/>
  <c r="D688" i="3"/>
  <c r="D689" i="3"/>
  <c r="D690" i="3"/>
  <c r="D691" i="3"/>
  <c r="D692" i="3"/>
  <c r="D693" i="3"/>
  <c r="D694" i="3"/>
  <c r="D695" i="3"/>
  <c r="D696" i="3"/>
  <c r="D697" i="3"/>
  <c r="D698" i="3"/>
  <c r="D699" i="3"/>
  <c r="D700" i="3"/>
  <c r="D701" i="3"/>
  <c r="D702" i="3"/>
  <c r="D703" i="3"/>
  <c r="D704" i="3"/>
  <c r="D705" i="3"/>
  <c r="D706" i="3"/>
  <c r="D707" i="3"/>
  <c r="D708" i="3"/>
  <c r="D709" i="3"/>
  <c r="D710" i="3"/>
  <c r="D711" i="3"/>
  <c r="D712" i="3"/>
  <c r="D713" i="3"/>
  <c r="D714" i="3"/>
  <c r="D715" i="3"/>
  <c r="D716" i="3"/>
  <c r="D717" i="3"/>
  <c r="D718" i="3"/>
  <c r="D719" i="3"/>
  <c r="D720" i="3"/>
  <c r="D721" i="3"/>
  <c r="D722" i="3"/>
  <c r="D723" i="3"/>
  <c r="D724" i="3"/>
  <c r="D725" i="3"/>
  <c r="D726" i="3"/>
  <c r="D727" i="3"/>
  <c r="D728" i="3"/>
  <c r="D729" i="3"/>
  <c r="D730" i="3"/>
  <c r="D731" i="3"/>
  <c r="D732" i="3"/>
  <c r="D733" i="3"/>
  <c r="D734" i="3"/>
  <c r="D735" i="3"/>
  <c r="D736" i="3"/>
  <c r="D737" i="3"/>
  <c r="D738" i="3"/>
  <c r="D739" i="3"/>
  <c r="D740" i="3"/>
  <c r="D741" i="3"/>
  <c r="D742" i="3"/>
  <c r="D743" i="3"/>
  <c r="D744" i="3"/>
  <c r="D745" i="3"/>
  <c r="D746" i="3"/>
  <c r="D747" i="3"/>
  <c r="D748" i="3"/>
  <c r="D749" i="3"/>
  <c r="D750" i="3"/>
  <c r="D751" i="3"/>
  <c r="D752" i="3"/>
  <c r="D753" i="3"/>
  <c r="D754" i="3"/>
  <c r="D755" i="3"/>
  <c r="D756" i="3"/>
  <c r="D757" i="3"/>
  <c r="D758" i="3"/>
  <c r="D759" i="3"/>
  <c r="D760" i="3"/>
  <c r="D761" i="3"/>
  <c r="D762" i="3"/>
  <c r="D763" i="3"/>
  <c r="D764" i="3"/>
  <c r="D765" i="3"/>
  <c r="D766" i="3"/>
  <c r="D767" i="3"/>
  <c r="D768" i="3"/>
  <c r="D769" i="3"/>
  <c r="D770" i="3"/>
  <c r="D771" i="3"/>
  <c r="D772" i="3"/>
  <c r="D773" i="3"/>
  <c r="D774" i="3"/>
  <c r="D775" i="3"/>
  <c r="D776" i="3"/>
  <c r="D777" i="3"/>
  <c r="D778" i="3"/>
  <c r="D779" i="3"/>
  <c r="D780" i="3"/>
  <c r="D781" i="3"/>
  <c r="D782" i="3"/>
  <c r="D783" i="3"/>
  <c r="D784" i="3"/>
  <c r="D785" i="3"/>
  <c r="D786" i="3"/>
  <c r="D787" i="3"/>
  <c r="D788" i="3"/>
  <c r="D789" i="3"/>
  <c r="D790" i="3"/>
  <c r="D791" i="3"/>
  <c r="D792" i="3"/>
  <c r="D793" i="3"/>
  <c r="D794" i="3"/>
  <c r="D795" i="3"/>
  <c r="D796" i="3"/>
  <c r="D797" i="3"/>
  <c r="D798" i="3"/>
  <c r="D799" i="3"/>
  <c r="D800" i="3"/>
  <c r="D801" i="3"/>
  <c r="D802" i="3"/>
  <c r="D803" i="3"/>
  <c r="D804" i="3"/>
  <c r="D805" i="3"/>
  <c r="D806" i="3"/>
  <c r="D807" i="3"/>
  <c r="D808" i="3"/>
  <c r="D809" i="3"/>
  <c r="D810" i="3"/>
  <c r="D811" i="3"/>
  <c r="D812" i="3"/>
  <c r="D813" i="3"/>
  <c r="D814" i="3"/>
  <c r="D815" i="3"/>
  <c r="D816" i="3"/>
  <c r="D817" i="3"/>
  <c r="D818" i="3"/>
  <c r="D819" i="3"/>
  <c r="D820" i="3"/>
  <c r="D821" i="3"/>
  <c r="D822" i="3"/>
  <c r="D823" i="3"/>
  <c r="D824" i="3"/>
  <c r="D825" i="3"/>
  <c r="D826" i="3"/>
  <c r="D827" i="3"/>
  <c r="D828" i="3"/>
  <c r="D829" i="3"/>
  <c r="D830" i="3"/>
  <c r="D831" i="3"/>
  <c r="D832" i="3"/>
  <c r="D833" i="3"/>
  <c r="D834" i="3"/>
  <c r="D835" i="3"/>
  <c r="D836" i="3"/>
  <c r="D837" i="3"/>
  <c r="D838" i="3"/>
  <c r="D839" i="3"/>
  <c r="D840" i="3"/>
  <c r="D841" i="3"/>
  <c r="D842" i="3"/>
  <c r="D843" i="3"/>
  <c r="D844" i="3"/>
  <c r="D845" i="3"/>
  <c r="D846" i="3"/>
  <c r="D847" i="3"/>
  <c r="D848" i="3"/>
  <c r="D849" i="3"/>
  <c r="D850" i="3"/>
  <c r="D851" i="3"/>
  <c r="D852" i="3"/>
  <c r="D853" i="3"/>
  <c r="D854" i="3"/>
  <c r="D855" i="3"/>
  <c r="D856" i="3"/>
  <c r="D857" i="3"/>
  <c r="D858" i="3"/>
  <c r="D859" i="3"/>
  <c r="D860" i="3"/>
  <c r="D861" i="3"/>
  <c r="D862" i="3"/>
  <c r="D863" i="3"/>
  <c r="D864" i="3"/>
  <c r="D865" i="3"/>
  <c r="D866" i="3"/>
  <c r="D867" i="3"/>
  <c r="D868" i="3"/>
  <c r="D869" i="3"/>
  <c r="D870" i="3"/>
  <c r="D871" i="3"/>
  <c r="D872" i="3"/>
  <c r="D873" i="3"/>
  <c r="D874" i="3"/>
  <c r="D875" i="3"/>
  <c r="D876" i="3"/>
  <c r="D877" i="3"/>
  <c r="D878" i="3"/>
  <c r="D879" i="3"/>
  <c r="D880" i="3"/>
  <c r="D881" i="3"/>
  <c r="D882" i="3"/>
  <c r="D883" i="3"/>
  <c r="D884" i="3"/>
  <c r="D885" i="3"/>
  <c r="D886" i="3"/>
  <c r="D887" i="3"/>
  <c r="D888" i="3"/>
  <c r="D889" i="3"/>
  <c r="D890" i="3"/>
  <c r="D891" i="3"/>
  <c r="D892" i="3"/>
  <c r="D893" i="3"/>
  <c r="D894" i="3"/>
  <c r="D895" i="3"/>
  <c r="D896" i="3"/>
  <c r="D897" i="3"/>
  <c r="D898" i="3"/>
  <c r="D899" i="3"/>
  <c r="D900" i="3"/>
  <c r="D901" i="3"/>
  <c r="D902" i="3"/>
  <c r="D903" i="3"/>
  <c r="D904" i="3"/>
  <c r="D905" i="3"/>
  <c r="D906" i="3"/>
  <c r="D907" i="3"/>
  <c r="D908" i="3"/>
  <c r="D909" i="3"/>
  <c r="D910" i="3"/>
  <c r="D911" i="3"/>
  <c r="D912" i="3"/>
  <c r="D913" i="3"/>
  <c r="D914" i="3"/>
  <c r="D915" i="3"/>
  <c r="D916" i="3"/>
  <c r="D917" i="3"/>
  <c r="D918" i="3"/>
  <c r="D919" i="3"/>
  <c r="D920" i="3"/>
  <c r="D921" i="3"/>
  <c r="D922" i="3"/>
  <c r="D923" i="3"/>
  <c r="D924" i="3"/>
  <c r="D925" i="3"/>
  <c r="D926" i="3"/>
  <c r="D927" i="3"/>
  <c r="D928" i="3"/>
  <c r="D929" i="3"/>
  <c r="D930" i="3"/>
  <c r="D931" i="3"/>
  <c r="D932" i="3"/>
  <c r="D933" i="3"/>
  <c r="D934" i="3"/>
  <c r="D935" i="3"/>
  <c r="D936" i="3"/>
  <c r="D937" i="3"/>
  <c r="D938" i="3"/>
  <c r="D939" i="3"/>
  <c r="D940" i="3"/>
  <c r="D941" i="3"/>
  <c r="D942" i="3"/>
  <c r="D943" i="3"/>
  <c r="D944" i="3"/>
  <c r="D945" i="3"/>
  <c r="D946" i="3"/>
  <c r="D947" i="3"/>
  <c r="D948" i="3"/>
  <c r="D949" i="3"/>
  <c r="D950" i="3"/>
  <c r="D951" i="3"/>
  <c r="D952" i="3"/>
  <c r="D953" i="3"/>
  <c r="D954" i="3"/>
  <c r="D955" i="3"/>
  <c r="D956" i="3"/>
  <c r="D957" i="3"/>
  <c r="D958" i="3"/>
  <c r="D959" i="3"/>
  <c r="D960" i="3"/>
  <c r="D961" i="3"/>
  <c r="D962" i="3"/>
  <c r="D963" i="3"/>
  <c r="D964" i="3"/>
  <c r="D965" i="3"/>
  <c r="D966" i="3"/>
  <c r="D967" i="3"/>
  <c r="D968" i="3"/>
  <c r="D969" i="3"/>
  <c r="D970" i="3"/>
  <c r="D971" i="3"/>
  <c r="D972" i="3"/>
  <c r="D973" i="3"/>
  <c r="D974" i="3"/>
  <c r="D975" i="3"/>
  <c r="D976" i="3"/>
  <c r="D977" i="3"/>
  <c r="D978" i="3"/>
  <c r="D979" i="3"/>
  <c r="D980" i="3"/>
  <c r="D981" i="3"/>
  <c r="D982" i="3"/>
  <c r="D983" i="3"/>
  <c r="D984" i="3"/>
  <c r="D985" i="3"/>
  <c r="D986" i="3"/>
  <c r="D987" i="3"/>
  <c r="D988" i="3"/>
  <c r="D989" i="3"/>
  <c r="D990" i="3"/>
  <c r="D991" i="3"/>
  <c r="D992" i="3"/>
  <c r="D993" i="3"/>
  <c r="D994" i="3"/>
  <c r="D995" i="3"/>
  <c r="D996" i="3"/>
  <c r="D997" i="3"/>
  <c r="D998" i="3"/>
  <c r="D999" i="3"/>
  <c r="D1000" i="3"/>
  <c r="D1001" i="3"/>
  <c r="D1002" i="3"/>
  <c r="D1003" i="3"/>
  <c r="D1004" i="3"/>
  <c r="D1005" i="3"/>
  <c r="D1006" i="3"/>
  <c r="D1007" i="3"/>
  <c r="D1008" i="3"/>
  <c r="D1009" i="3"/>
  <c r="D1010" i="3"/>
  <c r="D1011" i="3"/>
  <c r="D1012" i="3"/>
  <c r="D1013" i="3"/>
  <c r="D1014" i="3"/>
  <c r="D1015" i="3"/>
  <c r="D1016" i="3"/>
  <c r="D1017" i="3"/>
  <c r="D1018" i="3"/>
  <c r="D1019" i="3"/>
  <c r="D1020" i="3"/>
  <c r="D1021" i="3"/>
  <c r="D1022" i="3"/>
  <c r="D1023" i="3"/>
  <c r="D1024" i="3"/>
  <c r="D1025" i="3"/>
  <c r="D1026" i="3"/>
  <c r="D1027" i="3"/>
  <c r="D1028" i="3"/>
  <c r="D1029" i="3"/>
  <c r="D1030" i="3"/>
  <c r="D1031" i="3"/>
  <c r="D1032" i="3"/>
  <c r="D1033" i="3"/>
  <c r="D1034" i="3"/>
  <c r="D1035" i="3"/>
  <c r="D1036" i="3"/>
  <c r="D1037" i="3"/>
  <c r="D1038" i="3"/>
  <c r="D1039" i="3"/>
  <c r="D1040" i="3"/>
  <c r="D1041" i="3"/>
  <c r="D1042" i="3"/>
  <c r="D1043" i="3"/>
  <c r="D1044" i="3"/>
  <c r="D1045" i="3"/>
  <c r="D1046" i="3"/>
  <c r="D1047" i="3"/>
  <c r="D1048" i="3"/>
  <c r="D1049" i="3"/>
  <c r="D1050" i="3"/>
  <c r="D1051" i="3"/>
  <c r="D1052" i="3"/>
  <c r="D1053" i="3"/>
  <c r="D1054" i="3"/>
  <c r="D1055" i="3"/>
  <c r="D1056" i="3"/>
  <c r="D1057" i="3"/>
  <c r="D1058" i="3"/>
  <c r="D1059" i="3"/>
  <c r="D1060" i="3"/>
  <c r="D1061" i="3"/>
  <c r="D1062" i="3"/>
  <c r="D1063" i="3"/>
  <c r="D1064" i="3"/>
  <c r="D1065" i="3"/>
  <c r="D1066" i="3"/>
  <c r="D1067" i="3"/>
  <c r="D1068" i="3"/>
  <c r="D1069" i="3"/>
  <c r="D1070" i="3"/>
  <c r="D1071" i="3"/>
  <c r="D1072" i="3"/>
  <c r="D1073" i="3"/>
  <c r="D1074" i="3"/>
  <c r="D1075" i="3"/>
  <c r="D1076" i="3"/>
  <c r="D1077" i="3"/>
  <c r="D1078" i="3"/>
  <c r="D1079" i="3"/>
  <c r="D1080" i="3"/>
  <c r="D1081" i="3"/>
  <c r="D1082" i="3"/>
  <c r="D1083" i="3"/>
  <c r="D1084" i="3"/>
  <c r="D1085" i="3"/>
  <c r="D1086" i="3"/>
  <c r="D1087" i="3"/>
  <c r="D1088" i="3"/>
  <c r="D1089" i="3"/>
  <c r="D1090" i="3"/>
  <c r="D1091" i="3"/>
  <c r="D1092" i="3"/>
  <c r="D1093" i="3"/>
  <c r="D1094" i="3"/>
  <c r="D1095" i="3"/>
  <c r="D1096" i="3"/>
  <c r="D1097" i="3"/>
  <c r="D1098" i="3"/>
  <c r="D1099" i="3"/>
  <c r="D1100" i="3"/>
  <c r="D1101" i="3"/>
  <c r="D1102" i="3"/>
  <c r="D1103" i="3"/>
  <c r="D1104" i="3"/>
  <c r="D1105" i="3"/>
  <c r="D1106" i="3"/>
  <c r="D1107" i="3"/>
  <c r="D1108" i="3"/>
  <c r="D1109" i="3"/>
  <c r="D1110" i="3"/>
  <c r="D1111" i="3"/>
  <c r="D1112" i="3"/>
  <c r="D1113" i="3"/>
  <c r="D1114" i="3"/>
  <c r="D1115" i="3"/>
  <c r="D1116" i="3"/>
  <c r="D1117" i="3"/>
  <c r="D1118" i="3"/>
  <c r="D1119" i="3"/>
  <c r="D1120" i="3"/>
  <c r="D1121" i="3"/>
  <c r="D1122" i="3"/>
  <c r="D1123" i="3"/>
  <c r="D1124" i="3"/>
  <c r="D1125" i="3"/>
  <c r="D1126" i="3"/>
  <c r="D1127" i="3"/>
  <c r="D1128" i="3"/>
  <c r="D1129" i="3"/>
  <c r="D1130" i="3"/>
  <c r="D1131" i="3"/>
  <c r="D1132" i="3"/>
  <c r="D1133" i="3"/>
  <c r="D1134" i="3"/>
  <c r="D1135" i="3"/>
  <c r="D1136" i="3"/>
  <c r="D1137" i="3"/>
  <c r="D1138" i="3"/>
  <c r="D1139" i="3"/>
  <c r="D1140" i="3"/>
  <c r="D1141" i="3"/>
  <c r="D1142" i="3"/>
  <c r="D1143" i="3"/>
  <c r="D1144" i="3"/>
  <c r="D1145" i="3"/>
  <c r="D1146" i="3"/>
  <c r="D1147" i="3"/>
  <c r="D1148" i="3"/>
  <c r="D1149" i="3"/>
  <c r="D1150" i="3"/>
  <c r="D1151" i="3"/>
  <c r="D1152" i="3"/>
  <c r="D1153" i="3"/>
  <c r="D1154" i="3"/>
  <c r="D1155" i="3"/>
  <c r="D1156" i="3"/>
  <c r="D1157" i="3"/>
  <c r="D1158" i="3"/>
  <c r="D1159" i="3"/>
  <c r="D1160" i="3"/>
  <c r="D1161" i="3"/>
  <c r="D1162" i="3"/>
  <c r="D1163" i="3"/>
  <c r="D1164" i="3"/>
  <c r="D1165" i="3"/>
  <c r="D1166" i="3"/>
  <c r="D1167" i="3"/>
  <c r="D1168" i="3"/>
  <c r="D1169" i="3"/>
  <c r="D1170" i="3"/>
  <c r="D1171" i="3"/>
  <c r="D1172" i="3"/>
  <c r="D1173" i="3"/>
  <c r="D1174" i="3"/>
  <c r="D1175" i="3"/>
  <c r="D1176" i="3"/>
  <c r="D1177" i="3"/>
  <c r="D1178" i="3"/>
  <c r="D1179" i="3"/>
  <c r="D1180" i="3"/>
  <c r="D1181" i="3"/>
  <c r="D1182" i="3"/>
  <c r="D1183" i="3"/>
  <c r="D1184" i="3"/>
  <c r="D1185" i="3"/>
  <c r="D1186" i="3"/>
  <c r="D1187" i="3"/>
  <c r="D1188" i="3"/>
  <c r="D1189" i="3"/>
  <c r="D1190" i="3"/>
  <c r="D1191" i="3"/>
  <c r="D1192" i="3"/>
  <c r="D1193" i="3"/>
  <c r="D1194" i="3"/>
  <c r="D1195" i="3"/>
  <c r="D1196" i="3"/>
  <c r="D1197" i="3"/>
  <c r="D1198" i="3"/>
  <c r="D1199" i="3"/>
  <c r="D1200" i="3"/>
  <c r="D1201" i="3"/>
  <c r="D1202" i="3"/>
  <c r="D1203" i="3"/>
  <c r="D1204" i="3"/>
  <c r="D1205" i="3"/>
  <c r="D1206" i="3"/>
  <c r="D1207" i="3"/>
  <c r="D1208" i="3"/>
  <c r="D1209" i="3"/>
  <c r="D1210" i="3"/>
  <c r="D1211" i="3"/>
  <c r="D1212" i="3"/>
  <c r="D1213" i="3"/>
  <c r="D1214" i="3"/>
  <c r="D1215" i="3"/>
  <c r="D1216" i="3"/>
  <c r="D1217" i="3"/>
  <c r="D1218" i="3"/>
  <c r="D1219" i="3"/>
  <c r="D1220" i="3"/>
  <c r="D1221" i="3"/>
  <c r="D1222" i="3"/>
  <c r="D1223" i="3"/>
  <c r="D1224" i="3"/>
  <c r="D1225" i="3"/>
  <c r="D1226" i="3"/>
  <c r="D1227" i="3"/>
  <c r="D1228" i="3"/>
  <c r="D1229" i="3"/>
  <c r="D1230" i="3"/>
  <c r="D1231" i="3"/>
  <c r="D1232" i="3"/>
  <c r="D1233" i="3"/>
  <c r="D1234" i="3"/>
  <c r="D1235" i="3"/>
  <c r="D1236" i="3"/>
  <c r="D1237" i="3"/>
  <c r="D1238" i="3"/>
  <c r="D1239" i="3"/>
  <c r="D1240" i="3"/>
  <c r="D1241" i="3"/>
  <c r="D1242" i="3"/>
  <c r="D1243" i="3"/>
  <c r="D1244" i="3"/>
  <c r="D1245" i="3"/>
  <c r="D1246" i="3"/>
  <c r="D1247" i="3"/>
  <c r="D1248" i="3"/>
  <c r="D1249" i="3"/>
  <c r="D1250" i="3"/>
  <c r="D1251" i="3"/>
  <c r="D1252" i="3"/>
  <c r="D1253" i="3"/>
  <c r="D1254" i="3"/>
  <c r="D1255" i="3"/>
  <c r="D1256" i="3"/>
  <c r="D1257" i="3"/>
  <c r="D1258" i="3"/>
  <c r="D1259" i="3"/>
  <c r="D1260" i="3"/>
  <c r="D1261" i="3"/>
  <c r="D1262" i="3"/>
  <c r="D1263" i="3"/>
  <c r="D1264" i="3"/>
  <c r="D1265" i="3"/>
  <c r="D1266" i="3"/>
  <c r="D1267" i="3"/>
  <c r="D1268" i="3"/>
  <c r="D1269" i="3"/>
  <c r="D1270" i="3"/>
  <c r="D1271" i="3"/>
  <c r="D1272" i="3"/>
  <c r="D1273" i="3"/>
  <c r="D1274" i="3"/>
  <c r="D1275" i="3"/>
  <c r="D1276" i="3"/>
  <c r="D1277" i="3"/>
  <c r="D1278" i="3"/>
  <c r="D1279" i="3"/>
  <c r="D1280" i="3"/>
  <c r="D1281" i="3"/>
  <c r="D1282" i="3"/>
  <c r="D1283" i="3"/>
  <c r="D1284" i="3"/>
  <c r="D1285" i="3"/>
  <c r="D1286" i="3"/>
  <c r="D1287" i="3"/>
  <c r="D1288" i="3"/>
  <c r="D1289" i="3"/>
  <c r="D1290" i="3"/>
  <c r="D1291" i="3"/>
  <c r="D1292" i="3"/>
  <c r="D1293" i="3"/>
  <c r="D1294" i="3"/>
  <c r="D1295" i="3"/>
  <c r="D1296" i="3"/>
  <c r="D1297" i="3"/>
  <c r="D1298" i="3"/>
  <c r="D1299" i="3"/>
  <c r="D1300" i="3"/>
  <c r="D1301" i="3"/>
  <c r="D1302" i="3"/>
  <c r="D1303" i="3"/>
  <c r="D1304" i="3"/>
  <c r="D1305" i="3"/>
  <c r="D1306" i="3"/>
  <c r="D1307" i="3"/>
  <c r="D1308" i="3"/>
  <c r="D1309" i="3"/>
  <c r="D1310" i="3"/>
  <c r="D1311" i="3"/>
  <c r="D1312" i="3"/>
  <c r="D1313" i="3"/>
  <c r="D1314" i="3"/>
  <c r="D1315" i="3"/>
  <c r="D1316" i="3"/>
  <c r="D1317" i="3"/>
  <c r="D1318" i="3"/>
  <c r="D1319" i="3"/>
  <c r="D1320" i="3"/>
  <c r="D1321" i="3"/>
  <c r="D1322" i="3"/>
  <c r="D1323" i="3"/>
  <c r="D1324" i="3"/>
  <c r="D1325" i="3"/>
  <c r="D1326" i="3"/>
  <c r="D1327" i="3"/>
  <c r="D1328" i="3"/>
  <c r="D1329" i="3"/>
  <c r="D1330" i="3"/>
  <c r="D1331" i="3"/>
  <c r="D1332" i="3"/>
  <c r="D1333" i="3"/>
  <c r="D1334" i="3"/>
  <c r="D1335" i="3"/>
  <c r="D1336" i="3"/>
  <c r="D1337" i="3"/>
  <c r="D1338" i="3"/>
  <c r="D1339" i="3"/>
  <c r="D1340" i="3"/>
  <c r="D1341" i="3"/>
  <c r="D1342" i="3"/>
  <c r="D1343" i="3"/>
  <c r="D1344" i="3"/>
  <c r="D1345" i="3"/>
  <c r="D1346" i="3"/>
  <c r="D1347" i="3"/>
  <c r="D1348" i="3"/>
  <c r="D1349" i="3"/>
  <c r="D1350" i="3"/>
  <c r="D1351" i="3"/>
  <c r="D1352" i="3"/>
  <c r="D1353" i="3"/>
  <c r="D1354" i="3"/>
  <c r="D1355" i="3"/>
  <c r="D1356" i="3"/>
  <c r="D1357" i="3"/>
  <c r="D1358" i="3"/>
  <c r="D1359" i="3"/>
  <c r="D1360" i="3"/>
  <c r="D1361" i="3"/>
  <c r="D1362" i="3"/>
  <c r="D1363" i="3"/>
  <c r="D1364" i="3"/>
  <c r="D1365" i="3"/>
  <c r="D1366" i="3"/>
  <c r="D1367" i="3"/>
  <c r="D1368" i="3"/>
  <c r="D1369" i="3"/>
  <c r="D1370" i="3"/>
  <c r="D1371" i="3"/>
  <c r="D1372" i="3"/>
  <c r="D1373" i="3"/>
  <c r="D1374" i="3"/>
  <c r="D1375" i="3"/>
  <c r="D1376" i="3"/>
  <c r="D1377" i="3"/>
  <c r="D1378" i="3"/>
  <c r="D1379" i="3"/>
  <c r="D1380" i="3"/>
  <c r="D1381" i="3"/>
  <c r="D1382" i="3"/>
  <c r="D1383" i="3"/>
  <c r="D1384" i="3"/>
  <c r="D1385" i="3"/>
  <c r="D1386" i="3"/>
  <c r="D1387" i="3"/>
  <c r="D1388" i="3"/>
  <c r="D1389" i="3"/>
  <c r="D1390" i="3"/>
  <c r="D1391" i="3"/>
  <c r="D1392" i="3"/>
  <c r="D1393" i="3"/>
  <c r="D1394" i="3"/>
  <c r="D1395" i="3"/>
  <c r="D1396" i="3"/>
  <c r="D1397" i="3"/>
  <c r="D1398" i="3"/>
  <c r="D1399" i="3"/>
  <c r="D1400" i="3"/>
  <c r="D1401" i="3"/>
  <c r="D1402" i="3"/>
  <c r="D1403" i="3"/>
  <c r="D1404" i="3"/>
  <c r="D1405" i="3"/>
  <c r="D1406" i="3"/>
  <c r="D1407" i="3"/>
  <c r="D1408" i="3"/>
  <c r="D1409" i="3"/>
  <c r="D1410" i="3"/>
  <c r="D1411" i="3"/>
  <c r="D1412" i="3"/>
  <c r="D1413" i="3"/>
  <c r="D1414" i="3"/>
  <c r="D1415" i="3"/>
  <c r="D1416" i="3"/>
  <c r="D1417" i="3"/>
  <c r="D1418" i="3"/>
  <c r="D1419" i="3"/>
  <c r="D1420" i="3"/>
  <c r="D1421" i="3"/>
  <c r="D1422" i="3"/>
  <c r="D1423" i="3"/>
  <c r="D1424" i="3"/>
  <c r="D1425" i="3"/>
  <c r="D1426" i="3"/>
  <c r="D1427" i="3"/>
  <c r="D1428" i="3"/>
  <c r="D1429" i="3"/>
  <c r="D1430" i="3"/>
  <c r="D1431" i="3"/>
  <c r="D1432" i="3"/>
  <c r="D1433" i="3"/>
  <c r="D1434" i="3"/>
  <c r="D1435" i="3"/>
  <c r="D1436" i="3"/>
  <c r="D1437" i="3"/>
  <c r="D1438" i="3"/>
  <c r="D1439" i="3"/>
  <c r="D1440" i="3"/>
  <c r="D1441" i="3"/>
  <c r="D1442" i="3"/>
  <c r="D1443" i="3"/>
  <c r="D1444" i="3"/>
  <c r="D1445" i="3"/>
  <c r="D1446" i="3"/>
  <c r="D1447" i="3"/>
  <c r="D1448" i="3"/>
  <c r="D1449" i="3"/>
  <c r="D1450" i="3"/>
  <c r="D1451" i="3"/>
  <c r="D1452" i="3"/>
  <c r="D1453" i="3"/>
  <c r="D1454" i="3"/>
  <c r="D1455" i="3"/>
  <c r="D1456" i="3"/>
  <c r="D1457" i="3"/>
  <c r="D1458" i="3"/>
  <c r="D1459" i="3"/>
  <c r="D1460" i="3"/>
  <c r="D1461" i="3"/>
  <c r="D1462" i="3"/>
  <c r="D1463" i="3"/>
  <c r="D1464" i="3"/>
  <c r="D1465" i="3"/>
  <c r="D1466" i="3"/>
  <c r="D1467" i="3"/>
  <c r="D1468" i="3"/>
  <c r="D1469" i="3"/>
  <c r="D1470" i="3"/>
  <c r="D1471" i="3"/>
  <c r="D1472" i="3"/>
  <c r="D1473" i="3"/>
  <c r="D1474" i="3"/>
  <c r="D1475" i="3"/>
  <c r="D1476" i="3"/>
  <c r="D1477" i="3"/>
  <c r="D1478" i="3"/>
  <c r="D1479" i="3"/>
  <c r="D1480" i="3"/>
  <c r="D1481" i="3"/>
  <c r="D1482" i="3"/>
  <c r="D1483" i="3"/>
  <c r="D1484" i="3"/>
  <c r="D1485" i="3"/>
  <c r="D1486" i="3"/>
  <c r="D1487" i="3"/>
  <c r="D1488" i="3"/>
  <c r="D1489" i="3"/>
  <c r="D1490" i="3"/>
  <c r="D1491" i="3"/>
  <c r="D1492" i="3"/>
  <c r="D1493" i="3"/>
  <c r="D1494" i="3"/>
  <c r="D1495" i="3"/>
  <c r="D1496" i="3"/>
  <c r="D1497" i="3"/>
  <c r="D1498" i="3"/>
  <c r="D1499" i="3"/>
  <c r="D1500" i="3"/>
  <c r="D1501" i="3"/>
  <c r="D1502" i="3"/>
  <c r="D1503" i="3"/>
  <c r="D1504" i="3"/>
  <c r="D1505" i="3"/>
  <c r="D1506" i="3"/>
  <c r="D1507" i="3"/>
  <c r="D1508" i="3"/>
  <c r="D1509" i="3"/>
  <c r="D1510" i="3"/>
  <c r="D1511" i="3"/>
  <c r="D1512" i="3"/>
  <c r="D1513" i="3"/>
  <c r="D1514" i="3"/>
  <c r="D1515" i="3"/>
  <c r="D1516" i="3"/>
  <c r="D1517" i="3"/>
  <c r="D1518" i="3"/>
  <c r="D1519" i="3"/>
  <c r="D1520" i="3"/>
  <c r="D1521" i="3"/>
  <c r="D1522" i="3"/>
  <c r="D1523" i="3"/>
  <c r="D1524" i="3"/>
  <c r="D1525" i="3"/>
  <c r="D1526" i="3"/>
  <c r="D1527" i="3"/>
  <c r="D1528" i="3"/>
  <c r="D1529" i="3"/>
  <c r="D1530" i="3"/>
  <c r="D1531" i="3"/>
  <c r="D1532" i="3"/>
  <c r="D1533" i="3"/>
  <c r="D1534" i="3"/>
  <c r="D1535" i="3"/>
  <c r="D1536" i="3"/>
  <c r="D1537" i="3"/>
  <c r="D1538" i="3"/>
  <c r="D1539" i="3"/>
  <c r="D1540" i="3"/>
  <c r="D1541" i="3"/>
  <c r="D1542" i="3"/>
  <c r="D1543" i="3"/>
  <c r="D1544" i="3"/>
  <c r="D1545" i="3"/>
  <c r="D1546" i="3"/>
  <c r="D1547" i="3"/>
  <c r="D1548" i="3"/>
  <c r="D1549" i="3"/>
  <c r="D1550" i="3"/>
  <c r="D1551" i="3"/>
  <c r="D1552" i="3"/>
  <c r="D1553" i="3"/>
  <c r="D1554" i="3"/>
  <c r="D1555" i="3"/>
  <c r="D1556" i="3"/>
  <c r="D1557" i="3"/>
  <c r="D1558" i="3"/>
  <c r="D1559" i="3"/>
  <c r="D1560" i="3"/>
  <c r="D1561" i="3"/>
  <c r="D1562" i="3"/>
  <c r="D1563" i="3"/>
  <c r="D1564" i="3"/>
  <c r="D1565" i="3"/>
  <c r="D1566" i="3"/>
  <c r="D1567" i="3"/>
  <c r="D1568" i="3"/>
  <c r="D1569" i="3"/>
  <c r="D1570" i="3"/>
  <c r="D1571" i="3"/>
  <c r="D1572" i="3"/>
  <c r="D1573" i="3"/>
  <c r="D1574" i="3"/>
  <c r="D1575" i="3"/>
  <c r="D1576" i="3"/>
  <c r="D1577" i="3"/>
  <c r="D1578" i="3"/>
  <c r="D1579" i="3"/>
  <c r="D1580" i="3"/>
  <c r="D1581" i="3"/>
  <c r="D1582" i="3"/>
  <c r="D1583" i="3"/>
  <c r="D1584" i="3"/>
  <c r="D1585" i="3"/>
  <c r="D1586" i="3"/>
  <c r="D1587" i="3"/>
  <c r="D1588" i="3"/>
  <c r="D1589" i="3"/>
  <c r="D1590" i="3"/>
  <c r="D1591" i="3"/>
  <c r="D1592" i="3"/>
  <c r="D1593" i="3"/>
  <c r="D1594" i="3"/>
  <c r="D1595" i="3"/>
  <c r="D1596" i="3"/>
  <c r="D1597" i="3"/>
  <c r="D1598" i="3"/>
  <c r="D1599" i="3"/>
  <c r="D1600" i="3"/>
  <c r="D1601" i="3"/>
  <c r="D1602" i="3"/>
  <c r="D1603" i="3"/>
  <c r="D1604" i="3"/>
  <c r="D1605" i="3"/>
  <c r="D1606" i="3"/>
  <c r="D1607" i="3"/>
  <c r="D1608" i="3"/>
  <c r="D1609" i="3"/>
  <c r="D1610" i="3"/>
  <c r="D1611" i="3"/>
  <c r="D1612" i="3"/>
  <c r="D1613" i="3"/>
  <c r="D1614" i="3"/>
  <c r="D1615" i="3"/>
  <c r="D1616" i="3"/>
  <c r="D1617" i="3"/>
  <c r="D1618" i="3"/>
  <c r="D1619" i="3"/>
  <c r="D1620" i="3"/>
  <c r="D1621" i="3"/>
  <c r="D1622" i="3"/>
  <c r="D1623" i="3"/>
  <c r="D1624" i="3"/>
  <c r="D1625" i="3"/>
  <c r="D1626" i="3"/>
  <c r="D1627" i="3"/>
  <c r="D1628" i="3"/>
  <c r="D1629" i="3"/>
  <c r="D1630" i="3"/>
  <c r="D1631" i="3"/>
  <c r="D1632" i="3"/>
  <c r="D1633" i="3"/>
  <c r="D1634" i="3"/>
  <c r="D1635" i="3"/>
  <c r="D1636" i="3"/>
  <c r="D1637" i="3"/>
  <c r="D1638" i="3"/>
  <c r="D1639" i="3"/>
  <c r="D1640" i="3"/>
  <c r="D1641" i="3"/>
  <c r="D1642" i="3"/>
  <c r="D1643" i="3"/>
  <c r="D1644" i="3"/>
  <c r="D1645" i="3"/>
  <c r="D1646" i="3"/>
  <c r="D1647" i="3"/>
  <c r="D1648" i="3"/>
  <c r="D1649" i="3"/>
  <c r="D1650" i="3"/>
  <c r="D1651" i="3"/>
  <c r="D1652" i="3"/>
  <c r="D1653" i="3"/>
  <c r="D1654" i="3"/>
  <c r="D1655" i="3"/>
  <c r="D1656" i="3"/>
  <c r="D1657" i="3"/>
  <c r="D1658" i="3"/>
  <c r="D1659" i="3"/>
  <c r="D1660" i="3"/>
  <c r="D1661" i="3"/>
  <c r="D1662" i="3"/>
  <c r="D1663" i="3"/>
  <c r="D1664" i="3"/>
  <c r="D1665" i="3"/>
  <c r="D1666" i="3"/>
  <c r="D1667" i="3"/>
  <c r="D1668" i="3"/>
  <c r="D1669" i="3"/>
  <c r="D1670" i="3"/>
  <c r="D1671" i="3"/>
  <c r="D1672" i="3"/>
  <c r="D1673" i="3"/>
  <c r="D1674" i="3"/>
  <c r="D1675" i="3"/>
  <c r="D1676" i="3"/>
  <c r="D1677" i="3"/>
  <c r="D1678" i="3"/>
  <c r="D1679" i="3"/>
  <c r="D1680" i="3"/>
  <c r="D1681" i="3"/>
  <c r="D1682" i="3"/>
  <c r="D1683" i="3"/>
  <c r="D1684" i="3"/>
  <c r="D1685" i="3"/>
  <c r="D1686" i="3"/>
  <c r="D1687" i="3"/>
  <c r="D1688" i="3"/>
  <c r="D1689" i="3"/>
  <c r="D1690" i="3"/>
  <c r="D1691" i="3"/>
  <c r="D1692" i="3"/>
  <c r="D1693" i="3"/>
  <c r="D1694" i="3"/>
  <c r="D1695" i="3"/>
  <c r="D1696" i="3"/>
  <c r="D1697" i="3"/>
  <c r="D1698" i="3"/>
  <c r="D1699" i="3"/>
  <c r="D1700" i="3"/>
  <c r="D1701" i="3"/>
  <c r="D1702" i="3"/>
  <c r="D1703" i="3"/>
  <c r="D1704" i="3"/>
  <c r="D1705" i="3"/>
  <c r="D1706" i="3"/>
  <c r="D1707" i="3"/>
  <c r="D1708" i="3"/>
  <c r="D1709" i="3"/>
  <c r="D1710" i="3"/>
  <c r="D1711" i="3"/>
  <c r="D1712" i="3"/>
  <c r="D1713" i="3"/>
  <c r="D1714" i="3"/>
  <c r="D1715" i="3"/>
  <c r="D1716" i="3"/>
  <c r="D1717" i="3"/>
  <c r="D1718" i="3"/>
  <c r="D1719" i="3"/>
  <c r="D1720" i="3"/>
  <c r="D1721" i="3"/>
  <c r="D1722" i="3"/>
  <c r="D1723" i="3"/>
  <c r="D1724" i="3"/>
  <c r="D1725" i="3"/>
  <c r="D1726" i="3"/>
  <c r="D1727" i="3"/>
  <c r="D1728" i="3"/>
  <c r="D1729" i="3"/>
  <c r="D1730" i="3"/>
  <c r="D1731" i="3"/>
  <c r="D1732" i="3"/>
  <c r="D1733" i="3"/>
  <c r="D1734" i="3"/>
  <c r="D1735" i="3"/>
  <c r="D1736" i="3"/>
  <c r="D1737" i="3"/>
  <c r="D1738" i="3"/>
  <c r="D1739" i="3"/>
  <c r="D1740" i="3"/>
  <c r="D1741" i="3"/>
  <c r="D1742" i="3"/>
  <c r="D1743" i="3"/>
  <c r="D1744" i="3"/>
  <c r="D1745" i="3"/>
  <c r="D1746" i="3"/>
  <c r="D1747" i="3"/>
  <c r="D1748" i="3"/>
  <c r="D1749" i="3"/>
  <c r="D1750" i="3"/>
  <c r="D1751" i="3"/>
  <c r="D1752" i="3"/>
  <c r="D1753" i="3"/>
  <c r="D1754" i="3"/>
  <c r="D1755" i="3"/>
  <c r="D1756" i="3"/>
  <c r="D1757" i="3"/>
  <c r="D1758" i="3"/>
  <c r="D1759" i="3"/>
  <c r="D1760" i="3"/>
  <c r="D1761" i="3"/>
  <c r="D1762" i="3"/>
  <c r="D1763" i="3"/>
  <c r="D1764" i="3"/>
  <c r="D1765" i="3"/>
  <c r="D1766" i="3"/>
  <c r="D1767" i="3"/>
  <c r="D1768" i="3"/>
  <c r="D1769" i="3"/>
  <c r="D1770" i="3"/>
  <c r="D1771" i="3"/>
  <c r="D1772" i="3"/>
  <c r="D1773" i="3"/>
  <c r="D1774" i="3"/>
  <c r="D1775" i="3"/>
  <c r="D1776" i="3"/>
  <c r="D1777" i="3"/>
  <c r="D1778" i="3"/>
  <c r="D1779" i="3"/>
  <c r="D1780" i="3"/>
  <c r="D1781" i="3"/>
  <c r="D1782" i="3"/>
  <c r="D1783" i="3"/>
  <c r="D1784" i="3"/>
  <c r="D1785" i="3"/>
  <c r="D1786" i="3"/>
  <c r="D1787" i="3"/>
  <c r="D1788" i="3"/>
  <c r="D1789" i="3"/>
  <c r="D1790" i="3"/>
  <c r="D1791" i="3"/>
  <c r="D1792" i="3"/>
  <c r="D1793" i="3"/>
  <c r="D1794" i="3"/>
  <c r="D1795" i="3"/>
  <c r="D1796" i="3"/>
  <c r="D1797" i="3"/>
  <c r="D1798" i="3"/>
  <c r="D1799" i="3"/>
  <c r="D1800" i="3"/>
  <c r="D1801" i="3"/>
  <c r="D1802" i="3"/>
  <c r="D1803" i="3"/>
  <c r="D1804" i="3"/>
  <c r="D1805" i="3"/>
  <c r="D1806" i="3"/>
  <c r="D1807" i="3"/>
  <c r="D1808" i="3"/>
  <c r="D1809" i="3"/>
  <c r="D1810" i="3"/>
  <c r="D1811" i="3"/>
  <c r="D1812" i="3"/>
  <c r="D1813" i="3"/>
  <c r="D1814" i="3"/>
  <c r="D1815" i="3"/>
  <c r="D1816" i="3"/>
  <c r="D1817" i="3"/>
  <c r="D1818" i="3"/>
  <c r="D1819" i="3"/>
  <c r="D1820" i="3"/>
  <c r="D1821" i="3"/>
  <c r="D1822" i="3"/>
  <c r="D1823" i="3"/>
  <c r="D1824" i="3"/>
  <c r="D1825" i="3"/>
  <c r="D1826" i="3"/>
  <c r="D1827" i="3"/>
  <c r="D1828" i="3"/>
  <c r="D1829" i="3"/>
  <c r="D1830" i="3"/>
  <c r="D1831" i="3"/>
  <c r="D1832" i="3"/>
  <c r="D1833" i="3"/>
  <c r="D1834" i="3"/>
  <c r="D1835" i="3"/>
  <c r="D1836" i="3"/>
  <c r="D1837" i="3"/>
  <c r="D1838" i="3"/>
  <c r="D1839" i="3"/>
  <c r="D1840" i="3"/>
  <c r="D1841" i="3"/>
  <c r="D1842" i="3"/>
  <c r="D1843" i="3"/>
  <c r="D1844" i="3"/>
  <c r="D1845" i="3"/>
  <c r="D1846" i="3"/>
  <c r="D1847" i="3"/>
  <c r="D1848" i="3"/>
  <c r="D1849" i="3"/>
  <c r="D1850" i="3"/>
  <c r="D1851" i="3"/>
  <c r="D1852" i="3"/>
  <c r="D1853" i="3"/>
  <c r="D1854" i="3"/>
  <c r="D1855" i="3"/>
  <c r="D1856" i="3"/>
  <c r="D1857" i="3"/>
  <c r="D1858" i="3"/>
  <c r="D1859" i="3"/>
  <c r="D1860" i="3"/>
  <c r="D1861" i="3"/>
  <c r="D1862" i="3"/>
  <c r="D1863" i="3"/>
  <c r="D1864" i="3"/>
  <c r="D1865" i="3"/>
  <c r="D1866" i="3"/>
  <c r="D1867" i="3"/>
  <c r="D1868" i="3"/>
  <c r="D1869" i="3"/>
  <c r="D1870" i="3"/>
  <c r="D1871" i="3"/>
  <c r="D1872" i="3"/>
  <c r="D1873" i="3"/>
  <c r="D1874" i="3"/>
  <c r="D1875" i="3"/>
  <c r="D1876" i="3"/>
  <c r="D1877" i="3"/>
  <c r="D1878" i="3"/>
  <c r="D1879" i="3"/>
  <c r="D1880" i="3"/>
  <c r="D1881" i="3"/>
  <c r="D1882" i="3"/>
  <c r="D1883" i="3"/>
  <c r="D1884" i="3"/>
  <c r="D1885" i="3"/>
  <c r="D1886" i="3"/>
  <c r="D1887" i="3"/>
  <c r="D1888" i="3"/>
  <c r="D1889" i="3"/>
  <c r="D1890" i="3"/>
  <c r="D1891" i="3"/>
  <c r="D1892" i="3"/>
  <c r="D1893" i="3"/>
  <c r="D1894" i="3"/>
  <c r="D1895" i="3"/>
  <c r="D1896" i="3"/>
  <c r="D1897" i="3"/>
  <c r="D1898" i="3"/>
  <c r="D1899" i="3"/>
  <c r="D1900" i="3"/>
  <c r="D1901" i="3"/>
  <c r="D1902" i="3"/>
  <c r="D1903" i="3"/>
  <c r="D1904" i="3"/>
  <c r="D1905" i="3"/>
  <c r="D1906" i="3"/>
  <c r="D1907" i="3"/>
  <c r="D1908" i="3"/>
  <c r="D1909" i="3"/>
  <c r="D1910" i="3"/>
  <c r="D1911" i="3"/>
  <c r="D1912" i="3"/>
  <c r="D1913" i="3"/>
  <c r="D1914" i="3"/>
  <c r="D1915" i="3"/>
  <c r="D1916" i="3"/>
  <c r="D1917" i="3"/>
  <c r="D1918" i="3"/>
  <c r="D1919" i="3"/>
  <c r="D1920" i="3"/>
  <c r="D1921" i="3"/>
  <c r="D1922" i="3"/>
  <c r="D1923" i="3"/>
  <c r="D1924" i="3"/>
  <c r="D1925" i="3"/>
  <c r="D1926" i="3"/>
  <c r="D1927" i="3"/>
  <c r="D1928" i="3"/>
  <c r="D1929" i="3"/>
  <c r="D1930" i="3"/>
  <c r="D1931" i="3"/>
  <c r="D1932" i="3"/>
  <c r="D1933" i="3"/>
  <c r="D1934" i="3"/>
  <c r="D1935" i="3"/>
  <c r="D1936" i="3"/>
  <c r="D1937" i="3"/>
  <c r="D1938" i="3"/>
  <c r="D1939" i="3"/>
  <c r="D1940" i="3"/>
  <c r="D1941" i="3"/>
  <c r="D1942" i="3"/>
  <c r="D1943" i="3"/>
  <c r="D1944" i="3"/>
  <c r="D1945" i="3"/>
  <c r="D1946" i="3"/>
  <c r="D1947" i="3"/>
  <c r="D1948" i="3"/>
  <c r="D1949" i="3"/>
  <c r="D1950" i="3"/>
  <c r="D1951" i="3"/>
  <c r="D1952" i="3"/>
  <c r="D1953" i="3"/>
  <c r="D1954" i="3"/>
  <c r="D1955" i="3"/>
  <c r="D1956" i="3"/>
  <c r="D1957" i="3"/>
  <c r="D1958" i="3"/>
  <c r="D1959" i="3"/>
  <c r="D1960" i="3"/>
  <c r="D1961" i="3"/>
  <c r="D1962" i="3"/>
  <c r="D1963" i="3"/>
  <c r="D1964" i="3"/>
  <c r="D1965" i="3"/>
  <c r="D1966" i="3"/>
  <c r="D1967" i="3"/>
  <c r="D1968" i="3"/>
  <c r="D1969" i="3"/>
  <c r="D1970" i="3"/>
  <c r="D1971" i="3"/>
  <c r="D1972" i="3"/>
  <c r="D1973" i="3"/>
  <c r="D1974" i="3"/>
  <c r="D1975" i="3"/>
  <c r="D1976" i="3"/>
  <c r="D1977" i="3"/>
  <c r="D1978" i="3"/>
  <c r="D1979" i="3"/>
  <c r="D1980" i="3"/>
  <c r="D1981" i="3"/>
  <c r="D1982" i="3"/>
  <c r="D1983" i="3"/>
  <c r="D1984" i="3"/>
  <c r="D1985" i="3"/>
  <c r="D1986" i="3"/>
  <c r="D1987" i="3"/>
  <c r="D1988" i="3"/>
  <c r="D1989" i="3"/>
  <c r="D1990" i="3"/>
  <c r="D1991" i="3"/>
  <c r="D1992" i="3"/>
  <c r="D1993" i="3"/>
  <c r="D1994" i="3"/>
  <c r="D1995" i="3"/>
  <c r="D1996" i="3"/>
  <c r="D1997" i="3"/>
  <c r="D1998" i="3"/>
  <c r="D1999" i="3"/>
  <c r="D2000" i="3"/>
  <c r="D2001" i="3"/>
  <c r="D2002" i="3"/>
  <c r="D2003" i="3"/>
  <c r="D2004" i="3"/>
  <c r="D2005" i="3"/>
  <c r="D2006" i="3"/>
  <c r="D2007" i="3"/>
  <c r="D2008" i="3"/>
  <c r="D2009" i="3"/>
  <c r="D2010" i="3"/>
  <c r="D2011" i="3"/>
  <c r="D2012" i="3"/>
  <c r="D2013" i="3"/>
  <c r="D2014" i="3"/>
  <c r="D2015" i="3"/>
  <c r="D2016" i="3"/>
  <c r="D2017" i="3"/>
  <c r="D2018" i="3"/>
  <c r="D2019" i="3"/>
  <c r="D2020" i="3"/>
  <c r="D2021" i="3"/>
  <c r="D2022" i="3"/>
  <c r="D2023" i="3"/>
  <c r="D2024" i="3"/>
  <c r="D2025" i="3"/>
  <c r="D2026" i="3"/>
  <c r="D2027" i="3"/>
  <c r="D2028" i="3"/>
  <c r="D2029" i="3"/>
  <c r="D2030" i="3"/>
  <c r="D2031" i="3"/>
  <c r="D2032" i="3"/>
  <c r="D2033" i="3"/>
  <c r="D2034" i="3"/>
  <c r="D2035" i="3"/>
  <c r="D2036" i="3"/>
  <c r="D2037" i="3"/>
  <c r="D2038" i="3"/>
  <c r="D2039" i="3"/>
  <c r="D2040" i="3"/>
  <c r="D2041" i="3"/>
  <c r="D2042" i="3"/>
  <c r="D2043" i="3"/>
  <c r="D2044" i="3"/>
  <c r="D2045" i="3"/>
  <c r="D2046" i="3"/>
  <c r="D2047" i="3"/>
  <c r="D2048" i="3"/>
  <c r="D2049" i="3"/>
  <c r="D2050" i="3"/>
  <c r="D2051" i="3"/>
  <c r="D2052" i="3"/>
  <c r="D2053" i="3"/>
  <c r="D2054" i="3"/>
  <c r="D2055" i="3"/>
  <c r="D2056" i="3"/>
  <c r="D2057" i="3"/>
  <c r="D2058" i="3"/>
  <c r="D2059" i="3"/>
  <c r="D2060" i="3"/>
  <c r="D2061" i="3"/>
  <c r="D2062" i="3"/>
  <c r="D2063" i="3"/>
  <c r="D2064" i="3"/>
  <c r="D2065" i="3"/>
  <c r="D2066" i="3"/>
  <c r="D2067" i="3"/>
  <c r="D2068" i="3"/>
  <c r="D2069" i="3"/>
  <c r="D2070" i="3"/>
  <c r="D2071" i="3"/>
  <c r="D2072" i="3"/>
  <c r="D2073" i="3"/>
  <c r="D2074" i="3"/>
  <c r="D2075" i="3"/>
  <c r="D2076" i="3"/>
  <c r="D2077" i="3"/>
  <c r="D2078" i="3"/>
  <c r="D2079" i="3"/>
  <c r="D2080" i="3"/>
  <c r="D2081" i="3"/>
  <c r="D2082" i="3"/>
  <c r="D2083" i="3"/>
  <c r="D2084" i="3"/>
  <c r="D2085" i="3"/>
  <c r="D2086" i="3"/>
  <c r="D2087" i="3"/>
  <c r="D2088" i="3"/>
  <c r="D2089" i="3"/>
  <c r="D2090" i="3"/>
  <c r="D2091" i="3"/>
  <c r="D2092" i="3"/>
  <c r="D2093" i="3"/>
  <c r="D2094" i="3"/>
  <c r="D2095" i="3"/>
  <c r="D2096" i="3"/>
  <c r="D2097" i="3"/>
  <c r="D2098" i="3"/>
  <c r="D2099" i="3"/>
  <c r="D2100" i="3"/>
  <c r="D2101" i="3"/>
  <c r="D2102" i="3"/>
  <c r="D2103" i="3"/>
  <c r="D2104" i="3"/>
  <c r="D2105" i="3"/>
  <c r="D2106" i="3"/>
  <c r="D2107" i="3"/>
  <c r="D2108" i="3"/>
  <c r="D2109" i="3"/>
  <c r="D2110" i="3"/>
  <c r="D2111" i="3"/>
  <c r="D2112" i="3"/>
  <c r="D2113" i="3"/>
  <c r="D2114" i="3"/>
  <c r="D2115" i="3"/>
  <c r="D2116" i="3"/>
  <c r="D2117" i="3"/>
  <c r="D2118" i="3"/>
  <c r="D2119" i="3"/>
  <c r="D2120" i="3"/>
  <c r="D2121" i="3"/>
  <c r="D2122" i="3"/>
  <c r="D2123" i="3"/>
  <c r="D2124" i="3"/>
  <c r="D2125" i="3"/>
  <c r="D2126" i="3"/>
  <c r="D2127" i="3"/>
  <c r="D2128" i="3"/>
  <c r="D2129" i="3"/>
  <c r="D2130" i="3"/>
  <c r="D2131" i="3"/>
  <c r="D2132" i="3"/>
  <c r="D2133" i="3"/>
  <c r="D2134" i="3"/>
  <c r="D2135" i="3"/>
  <c r="D2136" i="3"/>
  <c r="D2137" i="3"/>
  <c r="D2138" i="3"/>
  <c r="D2139" i="3"/>
  <c r="D2140" i="3"/>
  <c r="D2141" i="3"/>
  <c r="D2142" i="3"/>
  <c r="D2143" i="3"/>
  <c r="D2144" i="3"/>
  <c r="D2145" i="3"/>
  <c r="D2146" i="3"/>
  <c r="D2147" i="3"/>
  <c r="D2148" i="3"/>
  <c r="D2149" i="3"/>
  <c r="D2150" i="3"/>
  <c r="D2151" i="3"/>
  <c r="D2152" i="3"/>
  <c r="D2153" i="3"/>
  <c r="D2154" i="3"/>
  <c r="D2155" i="3"/>
  <c r="D2156" i="3"/>
  <c r="D2157" i="3"/>
  <c r="D2158" i="3"/>
  <c r="D2159" i="3"/>
  <c r="D2160" i="3"/>
  <c r="D2161" i="3"/>
  <c r="D2162" i="3"/>
  <c r="D2163" i="3"/>
  <c r="D2164" i="3"/>
  <c r="D2165" i="3"/>
  <c r="D2166" i="3"/>
  <c r="D2167" i="3"/>
  <c r="D2168" i="3"/>
  <c r="D2169" i="3"/>
  <c r="D2170" i="3"/>
  <c r="D2171" i="3"/>
  <c r="D2172" i="3"/>
  <c r="D2173" i="3"/>
  <c r="D2174" i="3"/>
  <c r="D2175" i="3"/>
  <c r="D2176" i="3"/>
  <c r="D2177" i="3"/>
  <c r="D2178" i="3"/>
  <c r="D2179" i="3"/>
  <c r="D2180" i="3"/>
  <c r="D2181" i="3"/>
  <c r="D2182" i="3"/>
  <c r="D2183" i="3"/>
  <c r="D2184" i="3"/>
  <c r="D2185" i="3"/>
  <c r="D2186" i="3"/>
  <c r="D2187" i="3"/>
  <c r="D2188" i="3"/>
  <c r="D2189" i="3"/>
  <c r="D2190" i="3"/>
  <c r="D2191" i="3"/>
  <c r="D2192" i="3"/>
  <c r="D2193" i="3"/>
  <c r="D2194" i="3"/>
  <c r="D2195" i="3"/>
  <c r="D2196" i="3"/>
  <c r="D2197" i="3"/>
  <c r="D2198" i="3"/>
  <c r="D2199" i="3"/>
  <c r="D2200" i="3"/>
  <c r="D2201" i="3"/>
  <c r="D2202" i="3"/>
  <c r="D2203" i="3"/>
  <c r="D2204" i="3"/>
  <c r="D2205" i="3"/>
  <c r="D2206" i="3"/>
  <c r="D2207" i="3"/>
  <c r="D2208" i="3"/>
  <c r="D2209" i="3"/>
  <c r="D2210" i="3"/>
  <c r="D2211" i="3"/>
  <c r="D2212" i="3"/>
  <c r="D2213" i="3"/>
  <c r="D2214" i="3"/>
  <c r="D2215" i="3"/>
  <c r="D2216" i="3"/>
  <c r="D2217" i="3"/>
  <c r="D2218" i="3"/>
  <c r="D2219" i="3"/>
  <c r="D2220" i="3"/>
  <c r="D2221" i="3"/>
  <c r="D2222" i="3"/>
  <c r="D2223" i="3"/>
  <c r="D2224" i="3"/>
  <c r="D2225" i="3"/>
  <c r="D2226" i="3"/>
  <c r="D2227" i="3"/>
  <c r="D2228" i="3"/>
  <c r="D2229" i="3"/>
  <c r="D2230" i="3"/>
  <c r="D2231" i="3"/>
  <c r="D2232" i="3"/>
  <c r="D2233" i="3"/>
  <c r="D2234" i="3"/>
  <c r="D2235" i="3"/>
  <c r="D2236" i="3"/>
  <c r="D2237" i="3"/>
  <c r="D2238" i="3"/>
  <c r="D2239" i="3"/>
  <c r="D2240" i="3"/>
  <c r="D2241" i="3"/>
  <c r="D2242" i="3"/>
  <c r="D2243" i="3"/>
  <c r="D2244" i="3"/>
  <c r="D2245" i="3"/>
  <c r="D2246" i="3"/>
  <c r="D2247" i="3"/>
  <c r="D2248" i="3"/>
  <c r="D2249" i="3"/>
  <c r="D2250" i="3"/>
  <c r="D2251" i="3"/>
  <c r="D2252" i="3"/>
  <c r="D2253" i="3"/>
  <c r="D2254" i="3"/>
  <c r="D2255" i="3"/>
  <c r="D2256" i="3"/>
  <c r="D2257" i="3"/>
  <c r="D2258" i="3"/>
  <c r="D2259" i="3"/>
  <c r="D2260" i="3"/>
  <c r="D2261" i="3"/>
  <c r="D2262" i="3"/>
  <c r="D2263" i="3"/>
  <c r="D2264" i="3"/>
  <c r="D2265" i="3"/>
  <c r="D2266" i="3"/>
  <c r="D2267" i="3"/>
  <c r="D2268" i="3"/>
  <c r="D2269" i="3"/>
  <c r="D2270" i="3"/>
  <c r="D2271" i="3"/>
  <c r="D2272" i="3"/>
  <c r="D2273" i="3"/>
  <c r="D2274" i="3"/>
  <c r="D2275" i="3"/>
  <c r="D2276" i="3"/>
  <c r="D2277" i="3"/>
  <c r="D2278" i="3"/>
  <c r="D2279" i="3"/>
  <c r="D2280" i="3"/>
  <c r="D2281" i="3"/>
  <c r="D2282" i="3"/>
  <c r="D2283" i="3"/>
  <c r="D2284" i="3"/>
  <c r="D2285" i="3"/>
  <c r="D2286" i="3"/>
  <c r="D2287" i="3"/>
  <c r="D2288" i="3"/>
  <c r="D2289" i="3"/>
  <c r="D2290" i="3"/>
  <c r="D2291" i="3"/>
  <c r="D2292" i="3"/>
  <c r="D2293" i="3"/>
  <c r="D2294" i="3"/>
  <c r="D2295" i="3"/>
  <c r="D2296" i="3"/>
  <c r="D2297" i="3"/>
  <c r="D2298" i="3"/>
  <c r="D2299" i="3"/>
  <c r="D2300" i="3"/>
  <c r="D2301" i="3"/>
  <c r="D2302" i="3"/>
  <c r="D2303" i="3"/>
  <c r="D2304" i="3"/>
  <c r="D2305" i="3"/>
  <c r="D2306" i="3"/>
  <c r="D2307" i="3"/>
  <c r="D2308" i="3"/>
  <c r="D2309" i="3"/>
  <c r="D2310" i="3"/>
  <c r="D2311" i="3"/>
  <c r="D2312" i="3"/>
  <c r="D2313" i="3"/>
  <c r="D2314" i="3"/>
  <c r="D2315" i="3"/>
  <c r="D2316" i="3"/>
  <c r="D2317" i="3"/>
  <c r="D2318" i="3"/>
  <c r="D2319" i="3"/>
  <c r="D2320" i="3"/>
  <c r="D2321" i="3"/>
  <c r="D2322" i="3"/>
  <c r="D2323" i="3"/>
  <c r="D2324" i="3"/>
  <c r="D2325" i="3"/>
  <c r="D2326" i="3"/>
  <c r="D2327" i="3"/>
  <c r="D2328" i="3"/>
  <c r="D2329" i="3"/>
  <c r="D2330" i="3"/>
  <c r="D2331" i="3"/>
  <c r="D2332" i="3"/>
  <c r="D2333" i="3"/>
  <c r="D2334" i="3"/>
  <c r="D2335" i="3"/>
  <c r="D2336" i="3"/>
  <c r="D2337" i="3"/>
  <c r="D2338" i="3"/>
  <c r="D2339" i="3"/>
  <c r="D2340" i="3"/>
  <c r="D2341" i="3"/>
  <c r="D2342" i="3"/>
  <c r="D2343" i="3"/>
  <c r="D2344" i="3"/>
  <c r="D2345" i="3"/>
  <c r="D2346" i="3"/>
  <c r="D2347" i="3"/>
  <c r="D2348" i="3"/>
  <c r="D2349" i="3"/>
  <c r="D2350" i="3"/>
  <c r="D2351" i="3"/>
  <c r="D2352" i="3"/>
  <c r="D2353" i="3"/>
  <c r="D2354" i="3"/>
  <c r="D2355" i="3"/>
  <c r="D2356" i="3"/>
  <c r="D2357" i="3"/>
  <c r="D2358" i="3"/>
  <c r="D2359" i="3"/>
  <c r="D2360" i="3"/>
  <c r="D2361" i="3"/>
  <c r="D2362" i="3"/>
  <c r="D2363" i="3"/>
  <c r="D2364" i="3"/>
  <c r="D2365" i="3"/>
  <c r="D2366" i="3"/>
  <c r="D2367" i="3"/>
  <c r="D2368" i="3"/>
  <c r="D2369" i="3"/>
  <c r="D2370" i="3"/>
  <c r="D2371" i="3"/>
  <c r="D2372" i="3"/>
  <c r="D2373" i="3"/>
  <c r="D2374" i="3"/>
  <c r="D2375" i="3"/>
  <c r="D2376" i="3"/>
  <c r="D2377" i="3"/>
  <c r="D2378" i="3"/>
  <c r="D2379" i="3"/>
  <c r="D2380" i="3"/>
  <c r="D2381" i="3"/>
  <c r="D2382" i="3"/>
  <c r="D2383" i="3"/>
  <c r="D2384" i="3"/>
  <c r="D2385" i="3"/>
  <c r="D2386" i="3"/>
  <c r="D2387" i="3"/>
  <c r="D2388" i="3"/>
  <c r="D2389" i="3"/>
  <c r="D2390" i="3"/>
  <c r="D2391" i="3"/>
  <c r="D2392" i="3"/>
  <c r="D2393" i="3"/>
  <c r="D2394" i="3"/>
  <c r="D2395" i="3"/>
  <c r="D2396" i="3"/>
  <c r="D2397" i="3"/>
  <c r="D2398" i="3"/>
  <c r="D2399" i="3"/>
  <c r="D2400" i="3"/>
  <c r="D2401" i="3"/>
  <c r="D2402" i="3"/>
  <c r="D2403" i="3"/>
  <c r="D2404" i="3"/>
  <c r="D2405" i="3"/>
  <c r="D2406" i="3"/>
  <c r="D2407" i="3"/>
  <c r="D2408" i="3"/>
  <c r="D2409" i="3"/>
  <c r="D2410" i="3"/>
  <c r="D2411" i="3"/>
  <c r="D2412" i="3"/>
  <c r="D2413" i="3"/>
  <c r="D2414" i="3"/>
  <c r="D2415" i="3"/>
  <c r="D2416" i="3"/>
  <c r="D2417" i="3"/>
  <c r="D2418" i="3"/>
  <c r="D2419" i="3"/>
  <c r="D2420" i="3"/>
  <c r="D2421" i="3"/>
  <c r="D2422" i="3"/>
  <c r="D2423" i="3"/>
  <c r="D2424" i="3"/>
  <c r="D2425" i="3"/>
  <c r="D2426" i="3"/>
  <c r="D2427" i="3"/>
  <c r="D2428" i="3"/>
  <c r="D2429" i="3"/>
  <c r="D2430" i="3"/>
  <c r="D2431" i="3"/>
  <c r="D2432" i="3"/>
  <c r="D2433" i="3"/>
  <c r="D2434" i="3"/>
  <c r="D2435" i="3"/>
  <c r="D2436" i="3"/>
  <c r="D2437" i="3"/>
  <c r="D2438" i="3"/>
  <c r="D2439" i="3"/>
  <c r="D2440" i="3"/>
  <c r="D2441" i="3"/>
  <c r="D2442" i="3"/>
  <c r="D2443" i="3"/>
  <c r="D2444" i="3"/>
  <c r="D2445" i="3"/>
  <c r="D2446" i="3"/>
  <c r="D2447" i="3"/>
  <c r="D2448" i="3"/>
  <c r="D2449" i="3"/>
  <c r="D2450" i="3"/>
  <c r="D2451" i="3"/>
  <c r="D2452" i="3"/>
  <c r="D2453" i="3"/>
  <c r="D2454" i="3"/>
  <c r="D2455" i="3"/>
  <c r="D2456" i="3"/>
  <c r="D2457" i="3"/>
  <c r="D2458" i="3"/>
  <c r="D2459" i="3"/>
  <c r="D2460" i="3"/>
  <c r="D2461" i="3"/>
  <c r="D2462" i="3"/>
  <c r="D2463" i="3"/>
  <c r="D2464" i="3"/>
  <c r="D2465" i="3"/>
  <c r="D2466" i="3"/>
  <c r="D2467" i="3"/>
  <c r="D2468" i="3"/>
  <c r="D2469" i="3"/>
  <c r="D2470" i="3"/>
  <c r="D2471" i="3"/>
  <c r="D2472" i="3"/>
  <c r="D2473" i="3"/>
  <c r="D2474" i="3"/>
  <c r="D2475" i="3"/>
  <c r="D2476" i="3"/>
  <c r="D2477" i="3"/>
  <c r="D2478" i="3"/>
  <c r="D2479" i="3"/>
  <c r="D2480" i="3"/>
  <c r="D2481" i="3"/>
  <c r="D2482" i="3"/>
  <c r="D2483" i="3"/>
  <c r="D2484" i="3"/>
  <c r="D2485" i="3"/>
  <c r="D2486" i="3"/>
  <c r="D2487" i="3"/>
  <c r="D2488" i="3"/>
  <c r="D2489" i="3"/>
  <c r="D2490" i="3"/>
  <c r="D2491" i="3"/>
  <c r="D2492" i="3"/>
  <c r="D2493" i="3"/>
  <c r="D2494" i="3"/>
  <c r="D2495" i="3"/>
  <c r="D2496" i="3"/>
  <c r="D2497" i="3"/>
  <c r="D2498" i="3"/>
  <c r="D2499" i="3"/>
  <c r="D2500" i="3"/>
  <c r="D2501" i="3"/>
  <c r="D2502" i="3"/>
  <c r="D2503" i="3"/>
  <c r="D2504" i="3"/>
  <c r="D2505" i="3"/>
  <c r="D2506" i="3"/>
  <c r="D2507" i="3"/>
  <c r="D2508" i="3"/>
  <c r="D2509" i="3"/>
  <c r="D2510" i="3"/>
  <c r="D2511" i="3"/>
  <c r="D2512" i="3"/>
  <c r="D2513" i="3"/>
  <c r="D2514" i="3"/>
  <c r="D2515" i="3"/>
  <c r="D2516" i="3"/>
  <c r="D2517" i="3"/>
  <c r="D2518" i="3"/>
  <c r="D2519" i="3"/>
  <c r="D2520" i="3"/>
  <c r="D2521" i="3"/>
  <c r="D2522" i="3"/>
  <c r="D2523" i="3"/>
  <c r="D2524" i="3"/>
  <c r="D2525" i="3"/>
  <c r="D2526" i="3"/>
  <c r="D2527" i="3"/>
  <c r="D2528" i="3"/>
  <c r="D2529" i="3"/>
  <c r="D2530" i="3"/>
  <c r="D2531" i="3"/>
  <c r="D2532" i="3"/>
  <c r="D2533" i="3"/>
  <c r="D2534" i="3"/>
  <c r="D2535" i="3"/>
  <c r="D2536" i="3"/>
  <c r="D2537" i="3"/>
  <c r="D2538" i="3"/>
  <c r="D2539" i="3"/>
  <c r="D2540" i="3"/>
  <c r="D2541" i="3"/>
  <c r="D2542" i="3"/>
  <c r="D2543" i="3"/>
  <c r="D2544" i="3"/>
  <c r="D2545" i="3"/>
  <c r="D2546" i="3"/>
  <c r="D2547" i="3"/>
  <c r="D2548" i="3"/>
  <c r="D2549" i="3"/>
  <c r="D2550" i="3"/>
  <c r="D2551" i="3"/>
  <c r="D2552" i="3"/>
  <c r="D2553" i="3"/>
  <c r="D2554" i="3"/>
  <c r="D2555" i="3"/>
  <c r="D2556" i="3"/>
  <c r="D2557" i="3"/>
  <c r="D2558" i="3"/>
  <c r="D2559" i="3"/>
  <c r="D2560" i="3"/>
  <c r="D2561" i="3"/>
  <c r="D2562" i="3"/>
  <c r="D2563" i="3"/>
  <c r="D2564" i="3"/>
  <c r="D2565" i="3"/>
  <c r="D2566" i="3"/>
  <c r="D2567" i="3"/>
  <c r="D2568" i="3"/>
  <c r="D2569" i="3"/>
  <c r="D2570" i="3"/>
  <c r="D2571" i="3"/>
  <c r="D2572" i="3"/>
  <c r="D2573" i="3"/>
  <c r="D2574" i="3"/>
  <c r="D2575" i="3"/>
  <c r="D2576" i="3"/>
  <c r="D2577" i="3"/>
  <c r="D2578" i="3"/>
  <c r="D2579" i="3"/>
  <c r="D2580" i="3"/>
  <c r="D2581" i="3"/>
  <c r="D2582" i="3"/>
  <c r="D2583" i="3"/>
  <c r="D2584" i="3"/>
  <c r="D2585" i="3"/>
  <c r="D2586" i="3"/>
  <c r="D2587" i="3"/>
  <c r="D2588" i="3"/>
  <c r="D2589" i="3"/>
  <c r="D2590" i="3"/>
  <c r="D2591" i="3"/>
  <c r="D2592" i="3"/>
  <c r="D2593" i="3"/>
  <c r="D2594" i="3"/>
  <c r="D2595" i="3"/>
  <c r="D2596" i="3"/>
  <c r="D2597" i="3"/>
  <c r="D2598" i="3"/>
  <c r="D2599" i="3"/>
  <c r="D2600" i="3"/>
  <c r="D2601" i="3"/>
  <c r="D2602" i="3"/>
  <c r="D2603" i="3"/>
  <c r="D2604" i="3"/>
  <c r="D2605" i="3"/>
  <c r="D2606" i="3"/>
  <c r="D2607" i="3"/>
  <c r="D2608" i="3"/>
  <c r="D2609" i="3"/>
  <c r="D2610" i="3"/>
  <c r="D2611" i="3"/>
  <c r="D2612" i="3"/>
  <c r="D2613" i="3"/>
  <c r="D2614" i="3"/>
  <c r="D2615" i="3"/>
  <c r="D2616" i="3"/>
  <c r="D2617" i="3"/>
  <c r="D2618" i="3"/>
  <c r="D2619" i="3"/>
  <c r="D2620" i="3"/>
  <c r="D2621" i="3"/>
  <c r="D2622" i="3"/>
  <c r="D2623" i="3"/>
  <c r="D2624" i="3"/>
  <c r="D2625" i="3"/>
  <c r="D2626" i="3"/>
  <c r="D2627" i="3"/>
  <c r="D2628" i="3"/>
  <c r="D2629" i="3"/>
  <c r="D2630" i="3"/>
  <c r="D2631" i="3"/>
  <c r="D2632" i="3"/>
  <c r="D2633" i="3"/>
  <c r="D2634" i="3"/>
  <c r="D2635" i="3"/>
  <c r="D2636" i="3"/>
  <c r="D2637" i="3"/>
  <c r="D2638" i="3"/>
  <c r="D2639" i="3"/>
  <c r="D2640" i="3"/>
  <c r="D2641" i="3"/>
  <c r="D2642" i="3"/>
  <c r="D2643" i="3"/>
  <c r="D2644" i="3"/>
  <c r="D2645" i="3"/>
  <c r="D2646" i="3"/>
  <c r="D2647" i="3"/>
  <c r="D2648" i="3"/>
  <c r="D2649" i="3"/>
  <c r="D2650" i="3"/>
  <c r="D2651" i="3"/>
  <c r="D2652" i="3"/>
  <c r="D2653" i="3"/>
  <c r="D2654" i="3"/>
  <c r="D2655" i="3"/>
  <c r="D2656" i="3"/>
  <c r="D2657" i="3"/>
  <c r="D2658" i="3"/>
  <c r="D2659" i="3"/>
  <c r="D2660" i="3"/>
  <c r="D2661" i="3"/>
  <c r="D2662" i="3"/>
  <c r="D2663" i="3"/>
  <c r="D2664" i="3"/>
  <c r="D2665" i="3"/>
  <c r="D2666" i="3"/>
  <c r="D2667" i="3"/>
  <c r="D2668" i="3"/>
  <c r="D2669" i="3"/>
  <c r="D2670" i="3"/>
  <c r="D2671" i="3"/>
  <c r="D2672" i="3"/>
  <c r="D2673" i="3"/>
  <c r="D2674" i="3"/>
  <c r="D2675" i="3"/>
  <c r="D2676" i="3"/>
  <c r="D2677" i="3"/>
  <c r="D2678" i="3"/>
  <c r="D2679" i="3"/>
  <c r="D2680" i="3"/>
  <c r="D2681" i="3"/>
  <c r="D2682" i="3"/>
  <c r="D2683" i="3"/>
  <c r="D2684" i="3"/>
  <c r="D2685" i="3"/>
  <c r="D2686" i="3"/>
  <c r="D2687" i="3"/>
  <c r="D2688" i="3"/>
  <c r="D2689" i="3"/>
  <c r="D2690" i="3"/>
  <c r="D2691" i="3"/>
  <c r="D2692" i="3"/>
  <c r="D2693" i="3"/>
  <c r="D2694" i="3"/>
  <c r="D2695" i="3"/>
  <c r="D2696" i="3"/>
  <c r="D2697" i="3"/>
  <c r="D2698" i="3"/>
  <c r="D2699" i="3"/>
  <c r="D2700" i="3"/>
  <c r="D2701" i="3"/>
  <c r="D2702" i="3"/>
  <c r="D2703" i="3"/>
  <c r="D2704" i="3"/>
  <c r="D2705" i="3"/>
  <c r="D2706" i="3"/>
  <c r="D2707" i="3"/>
  <c r="D2708" i="3"/>
  <c r="D2709" i="3"/>
  <c r="D2710" i="3"/>
  <c r="D2711" i="3"/>
  <c r="D2712" i="3"/>
  <c r="D2713" i="3"/>
  <c r="D2714" i="3"/>
  <c r="D2715" i="3"/>
  <c r="D2716" i="3"/>
  <c r="D2717" i="3"/>
  <c r="D2718" i="3"/>
  <c r="D2719" i="3"/>
  <c r="D2720" i="3"/>
  <c r="D2721" i="3"/>
  <c r="D2722" i="3"/>
  <c r="D2723" i="3"/>
  <c r="D2724" i="3"/>
  <c r="D2725" i="3"/>
  <c r="D2726" i="3"/>
  <c r="D2727" i="3"/>
  <c r="D2728" i="3"/>
  <c r="D2729" i="3"/>
  <c r="D2730" i="3"/>
  <c r="D2731" i="3"/>
  <c r="D2732" i="3"/>
  <c r="D2733" i="3"/>
  <c r="D2734" i="3"/>
  <c r="D2735" i="3"/>
  <c r="D2736" i="3"/>
  <c r="D2737" i="3"/>
  <c r="D2738" i="3"/>
  <c r="D2739" i="3"/>
  <c r="D2740" i="3"/>
  <c r="D2741" i="3"/>
  <c r="D2742" i="3"/>
  <c r="D2743" i="3"/>
  <c r="D2744" i="3"/>
  <c r="D2745" i="3"/>
  <c r="D2746" i="3"/>
  <c r="D2747" i="3"/>
  <c r="D2748" i="3"/>
  <c r="D2749" i="3"/>
  <c r="D2750" i="3"/>
  <c r="D2751" i="3"/>
  <c r="D2752" i="3"/>
  <c r="D2753" i="3"/>
  <c r="D2754" i="3"/>
  <c r="D2755" i="3"/>
  <c r="D2756" i="3"/>
  <c r="D2757" i="3"/>
  <c r="D2758" i="3"/>
  <c r="D2759" i="3"/>
  <c r="D2760" i="3"/>
  <c r="D2761" i="3"/>
  <c r="D2762" i="3"/>
  <c r="D2763" i="3"/>
  <c r="D2764" i="3"/>
  <c r="D2765" i="3"/>
  <c r="D2766" i="3"/>
  <c r="D2767" i="3"/>
  <c r="D2768" i="3"/>
  <c r="D2769" i="3"/>
  <c r="D2770" i="3"/>
  <c r="D2771" i="3"/>
  <c r="D2772" i="3"/>
  <c r="D2773" i="3"/>
  <c r="D2774" i="3"/>
  <c r="D2775" i="3"/>
  <c r="D2776" i="3"/>
  <c r="D2777" i="3"/>
  <c r="D2778" i="3"/>
  <c r="D2779" i="3"/>
  <c r="D2780" i="3"/>
  <c r="D2781" i="3"/>
  <c r="D2782" i="3"/>
  <c r="D2783" i="3"/>
  <c r="D2784" i="3"/>
  <c r="D2785" i="3"/>
  <c r="D2786" i="3"/>
  <c r="D2787" i="3"/>
  <c r="D2788" i="3"/>
  <c r="D2789" i="3"/>
  <c r="D2790" i="3"/>
  <c r="D2791" i="3"/>
  <c r="D2792" i="3"/>
  <c r="D2793" i="3"/>
  <c r="D2794" i="3"/>
  <c r="D2795" i="3"/>
  <c r="D2796" i="3"/>
  <c r="D2797" i="3"/>
  <c r="D2798" i="3"/>
  <c r="D2799" i="3"/>
  <c r="D2800" i="3"/>
  <c r="D2801" i="3"/>
  <c r="D2802" i="3"/>
  <c r="D2803" i="3"/>
  <c r="D2804" i="3"/>
  <c r="D2805" i="3"/>
  <c r="D2806" i="3"/>
  <c r="D2807" i="3"/>
  <c r="D2808" i="3"/>
  <c r="D2809" i="3"/>
  <c r="D2810" i="3"/>
  <c r="D2811" i="3"/>
  <c r="D2812" i="3"/>
  <c r="D2813" i="3"/>
  <c r="D2814" i="3"/>
  <c r="D2815" i="3"/>
  <c r="D2816" i="3"/>
  <c r="D2817" i="3"/>
  <c r="D2818" i="3"/>
  <c r="D2819" i="3"/>
  <c r="D2820" i="3"/>
  <c r="D2821" i="3"/>
  <c r="D2822" i="3"/>
  <c r="D2823" i="3"/>
  <c r="D2824" i="3"/>
  <c r="D2825" i="3"/>
  <c r="D2826" i="3"/>
  <c r="D2827" i="3"/>
  <c r="D2828" i="3"/>
  <c r="D2829" i="3"/>
  <c r="D2830" i="3"/>
  <c r="D2831" i="3"/>
  <c r="D2832" i="3"/>
  <c r="D2833" i="3"/>
  <c r="D2834" i="3"/>
  <c r="D2835" i="3"/>
  <c r="D2836" i="3"/>
  <c r="D2837" i="3"/>
  <c r="D2838" i="3"/>
  <c r="D2839" i="3"/>
  <c r="D2840" i="3"/>
  <c r="D2841" i="3"/>
  <c r="D2842" i="3"/>
  <c r="D2843" i="3"/>
  <c r="D2844" i="3"/>
  <c r="D2845" i="3"/>
  <c r="D2846" i="3"/>
  <c r="D2847" i="3"/>
  <c r="D2848" i="3"/>
  <c r="D2849" i="3"/>
  <c r="D2850" i="3"/>
  <c r="D2851" i="3"/>
  <c r="D2852" i="3"/>
  <c r="D2853" i="3"/>
  <c r="D2854" i="3"/>
  <c r="D2855" i="3"/>
  <c r="D2856" i="3"/>
  <c r="D2857" i="3"/>
  <c r="D2858" i="3"/>
  <c r="D2859" i="3"/>
  <c r="D2860" i="3"/>
  <c r="D2861" i="3"/>
  <c r="D2862" i="3"/>
  <c r="D2863" i="3"/>
  <c r="D2864" i="3"/>
  <c r="D2865" i="3"/>
  <c r="D2866" i="3"/>
  <c r="D2867" i="3"/>
  <c r="D2868" i="3"/>
  <c r="D2869" i="3"/>
  <c r="D2870" i="3"/>
  <c r="D2871" i="3"/>
  <c r="D2872" i="3"/>
  <c r="D2873" i="3"/>
  <c r="D2874" i="3"/>
  <c r="D2875" i="3"/>
  <c r="D2876" i="3"/>
  <c r="D2877" i="3"/>
  <c r="D2878" i="3"/>
  <c r="D2879" i="3"/>
  <c r="D2880" i="3"/>
  <c r="D2881" i="3"/>
  <c r="D2882" i="3"/>
  <c r="D2883" i="3"/>
  <c r="D2884" i="3"/>
  <c r="D2885" i="3"/>
  <c r="D2886" i="3"/>
  <c r="D2887" i="3"/>
  <c r="D2888" i="3"/>
  <c r="D2889" i="3"/>
  <c r="D2890" i="3"/>
  <c r="D2891" i="3"/>
  <c r="D2892" i="3"/>
  <c r="D2893" i="3"/>
  <c r="D2894" i="3"/>
  <c r="D2895" i="3"/>
  <c r="D2896" i="3"/>
  <c r="D2897" i="3"/>
  <c r="D2898" i="3"/>
  <c r="D2899" i="3"/>
  <c r="D2900" i="3"/>
  <c r="D2901" i="3"/>
  <c r="D2902" i="3"/>
  <c r="D2903" i="3"/>
  <c r="D2904" i="3"/>
  <c r="D2905" i="3"/>
  <c r="D2906" i="3"/>
  <c r="D2907" i="3"/>
  <c r="D2908" i="3"/>
  <c r="D2909" i="3"/>
  <c r="D2910" i="3"/>
  <c r="D2911" i="3"/>
  <c r="D2912" i="3"/>
  <c r="D2913" i="3"/>
  <c r="D2914" i="3"/>
  <c r="D2915" i="3"/>
  <c r="D2916" i="3"/>
  <c r="D2917" i="3"/>
  <c r="D2918" i="3"/>
  <c r="D2919" i="3"/>
  <c r="D2920" i="3"/>
  <c r="D2921" i="3"/>
  <c r="D2922" i="3"/>
  <c r="D2923" i="3"/>
  <c r="D2924" i="3"/>
  <c r="D2925" i="3"/>
  <c r="D2926" i="3"/>
  <c r="D2927" i="3"/>
  <c r="D2928" i="3"/>
  <c r="D2929" i="3"/>
  <c r="D2930" i="3"/>
  <c r="D2931" i="3"/>
  <c r="D2932" i="3"/>
  <c r="D2933" i="3"/>
  <c r="D2934" i="3"/>
  <c r="D2935" i="3"/>
  <c r="D2936" i="3"/>
  <c r="D2937" i="3"/>
  <c r="D2938" i="3"/>
  <c r="D2939" i="3"/>
  <c r="D2940" i="3"/>
  <c r="D2941" i="3"/>
  <c r="D2942" i="3"/>
  <c r="D2943" i="3"/>
  <c r="D2944" i="3"/>
  <c r="D2945" i="3"/>
  <c r="D2946" i="3"/>
  <c r="D2947" i="3"/>
  <c r="D2948" i="3"/>
  <c r="D2949" i="3"/>
  <c r="D2950" i="3"/>
  <c r="D2951" i="3"/>
  <c r="D2952" i="3"/>
  <c r="D2953" i="3"/>
  <c r="D2954" i="3"/>
  <c r="D2955" i="3"/>
  <c r="D2956" i="3"/>
  <c r="D2957" i="3"/>
  <c r="D2958" i="3"/>
  <c r="D2959" i="3"/>
  <c r="D2960" i="3"/>
  <c r="D2961" i="3"/>
  <c r="D2962" i="3"/>
  <c r="D2963" i="3"/>
  <c r="D2964" i="3"/>
  <c r="D2965" i="3"/>
  <c r="D2966" i="3"/>
  <c r="D2967" i="3"/>
  <c r="D2968" i="3"/>
  <c r="D2969" i="3"/>
  <c r="D2970" i="3"/>
  <c r="D2971" i="3"/>
  <c r="D2972" i="3"/>
  <c r="D2973" i="3"/>
  <c r="D2974" i="3"/>
  <c r="D2975" i="3"/>
  <c r="D2976" i="3"/>
  <c r="D2977" i="3"/>
  <c r="D2978" i="3"/>
  <c r="D2979" i="3"/>
  <c r="D2980" i="3"/>
  <c r="D2981" i="3"/>
  <c r="D2982" i="3"/>
  <c r="D2983" i="3"/>
  <c r="D2984" i="3"/>
  <c r="D2985" i="3"/>
  <c r="D2986" i="3"/>
  <c r="D2987" i="3"/>
  <c r="D2988" i="3"/>
  <c r="D2989" i="3"/>
  <c r="D2990" i="3"/>
  <c r="D2991" i="3"/>
  <c r="D2992" i="3"/>
  <c r="D2993" i="3"/>
  <c r="D2994" i="3"/>
  <c r="D2995" i="3"/>
  <c r="D2996" i="3"/>
  <c r="D2997" i="3"/>
  <c r="D2998" i="3"/>
  <c r="D2999" i="3"/>
  <c r="D3000" i="3"/>
  <c r="D3001" i="3"/>
  <c r="D3002" i="3"/>
  <c r="D3003" i="3"/>
  <c r="D3004" i="3"/>
  <c r="D3005" i="3"/>
  <c r="D3006" i="3"/>
  <c r="D3007" i="3"/>
  <c r="D3008" i="3"/>
  <c r="D3009" i="3"/>
  <c r="D3010" i="3"/>
  <c r="D3011" i="3"/>
  <c r="D3012" i="3"/>
  <c r="D3013" i="3"/>
  <c r="D3014" i="3"/>
  <c r="D3015" i="3"/>
  <c r="D3016" i="3"/>
  <c r="D3017" i="3"/>
  <c r="D3018" i="3"/>
  <c r="D3019" i="3"/>
  <c r="D3020" i="3"/>
  <c r="D3021" i="3"/>
  <c r="D3022" i="3"/>
  <c r="D3023" i="3"/>
  <c r="D3024" i="3"/>
  <c r="D3025" i="3"/>
  <c r="D3026" i="3"/>
  <c r="D3027" i="3"/>
  <c r="D3028" i="3"/>
  <c r="D3029" i="3"/>
  <c r="D3030" i="3"/>
  <c r="D3031" i="3"/>
  <c r="D3032" i="3"/>
  <c r="D3033" i="3"/>
  <c r="D3034" i="3"/>
  <c r="D3035" i="3"/>
  <c r="D3036" i="3"/>
  <c r="D3037" i="3"/>
  <c r="D3038" i="3"/>
  <c r="D3039" i="3"/>
  <c r="D3040" i="3"/>
  <c r="D3041" i="3"/>
  <c r="D3042" i="3"/>
  <c r="D3043" i="3"/>
  <c r="D3044" i="3"/>
  <c r="D3045" i="3"/>
  <c r="D3046" i="3"/>
  <c r="D3047" i="3"/>
  <c r="D3048" i="3"/>
  <c r="D3049" i="3"/>
  <c r="D3050" i="3"/>
  <c r="D3051" i="3"/>
  <c r="D3052" i="3"/>
  <c r="D3053" i="3"/>
  <c r="D3054" i="3"/>
  <c r="D3055" i="3"/>
  <c r="D3056" i="3"/>
  <c r="D3057" i="3"/>
  <c r="D3058" i="3"/>
  <c r="D3059" i="3"/>
  <c r="D3060" i="3"/>
  <c r="D3061" i="3"/>
  <c r="D3062" i="3"/>
  <c r="D3063" i="3"/>
  <c r="D3064" i="3"/>
  <c r="D3065" i="3"/>
  <c r="D3066" i="3"/>
  <c r="D3067" i="3"/>
  <c r="D3068" i="3"/>
  <c r="D3069" i="3"/>
  <c r="D3070" i="3"/>
  <c r="D3071" i="3"/>
  <c r="D3072" i="3"/>
  <c r="D3073" i="3"/>
  <c r="D3074" i="3"/>
  <c r="D3075" i="3"/>
  <c r="D3076" i="3"/>
  <c r="D3077" i="3"/>
  <c r="D3078" i="3"/>
  <c r="D3079" i="3"/>
  <c r="D3080" i="3"/>
  <c r="D3081" i="3"/>
  <c r="D3082" i="3"/>
  <c r="D3083" i="3"/>
  <c r="D3084" i="3"/>
  <c r="D3085" i="3"/>
  <c r="D3086" i="3"/>
  <c r="D3087" i="3"/>
  <c r="D3088" i="3"/>
  <c r="D3089" i="3"/>
  <c r="D3090" i="3"/>
  <c r="D3091" i="3"/>
  <c r="D3092" i="3"/>
  <c r="D3093" i="3"/>
  <c r="D3094" i="3"/>
  <c r="D3095" i="3"/>
  <c r="D3096" i="3"/>
  <c r="D3097" i="3"/>
  <c r="D3098" i="3"/>
  <c r="D3099" i="3"/>
  <c r="D3100" i="3"/>
  <c r="D3101" i="3"/>
  <c r="D3102" i="3"/>
  <c r="D3103" i="3"/>
  <c r="D3104" i="3"/>
  <c r="D3105" i="3"/>
  <c r="D3106" i="3"/>
  <c r="D3107" i="3"/>
  <c r="D3108" i="3"/>
  <c r="D3109" i="3"/>
  <c r="D3110" i="3"/>
  <c r="D3111" i="3"/>
  <c r="D3112" i="3"/>
  <c r="D3113" i="3"/>
  <c r="D3114" i="3"/>
  <c r="D3115" i="3"/>
  <c r="D3116" i="3"/>
  <c r="D3117" i="3"/>
  <c r="D3118" i="3"/>
  <c r="D3119" i="3"/>
  <c r="D3120" i="3"/>
  <c r="D3121" i="3"/>
  <c r="D3122" i="3"/>
  <c r="D3123" i="3"/>
  <c r="D3124" i="3"/>
  <c r="D3125" i="3"/>
  <c r="D3126" i="3"/>
  <c r="D3127" i="3"/>
  <c r="D3128" i="3"/>
  <c r="D3129" i="3"/>
  <c r="D3130" i="3"/>
  <c r="D3131" i="3"/>
  <c r="D3132" i="3"/>
  <c r="D3133" i="3"/>
  <c r="D3134" i="3"/>
  <c r="D3135" i="3"/>
  <c r="D3136" i="3"/>
  <c r="D3137" i="3"/>
  <c r="D3138" i="3"/>
  <c r="D3139" i="3"/>
  <c r="D3140" i="3"/>
  <c r="D3141" i="3"/>
  <c r="D3142" i="3"/>
  <c r="D3143" i="3"/>
  <c r="D3144" i="3"/>
  <c r="D3145" i="3"/>
  <c r="D3146" i="3"/>
  <c r="D3147" i="3"/>
  <c r="D3148" i="3"/>
  <c r="D3149" i="3"/>
  <c r="D3150" i="3"/>
  <c r="D3151" i="3"/>
  <c r="D3152" i="3"/>
  <c r="D3153" i="3"/>
  <c r="D3154" i="3"/>
  <c r="D3155" i="3"/>
  <c r="D3156" i="3"/>
  <c r="D3157" i="3"/>
  <c r="D3158" i="3"/>
  <c r="D3159" i="3"/>
  <c r="D3160" i="3"/>
  <c r="D3161" i="3"/>
  <c r="D3162" i="3"/>
  <c r="D3163" i="3"/>
  <c r="D3164" i="3"/>
  <c r="D3165" i="3"/>
  <c r="D3166" i="3"/>
  <c r="D3167" i="3"/>
  <c r="D3168" i="3"/>
  <c r="D3169" i="3"/>
  <c r="D3170" i="3"/>
  <c r="D3171" i="3"/>
  <c r="D3172" i="3"/>
  <c r="D3173" i="3"/>
  <c r="D3174" i="3"/>
  <c r="D3175" i="3"/>
  <c r="D3176" i="3"/>
  <c r="D3177" i="3"/>
  <c r="D3178" i="3"/>
  <c r="D3179" i="3"/>
  <c r="D3180" i="3"/>
  <c r="D3181" i="3"/>
  <c r="D3182" i="3"/>
  <c r="D3183" i="3"/>
  <c r="D3184" i="3"/>
  <c r="D3185" i="3"/>
  <c r="D3186" i="3"/>
  <c r="D3187" i="3"/>
  <c r="D3188" i="3"/>
  <c r="D3189" i="3"/>
  <c r="D3190" i="3"/>
  <c r="D3191" i="3"/>
  <c r="D3192" i="3"/>
  <c r="D3193" i="3"/>
  <c r="D3194" i="3"/>
  <c r="D3195" i="3"/>
  <c r="D3196" i="3"/>
  <c r="D3197" i="3"/>
  <c r="D3198" i="3"/>
  <c r="D3199" i="3"/>
  <c r="D3200" i="3"/>
  <c r="D3201" i="3"/>
  <c r="D3202" i="3"/>
  <c r="D3203" i="3"/>
  <c r="D3204" i="3"/>
  <c r="D3205" i="3"/>
  <c r="D3206" i="3"/>
  <c r="D3207" i="3"/>
  <c r="D3208" i="3"/>
  <c r="D3209" i="3"/>
  <c r="D3210" i="3"/>
  <c r="D3211" i="3"/>
  <c r="D3212" i="3"/>
  <c r="D3213" i="3"/>
  <c r="D3214" i="3"/>
  <c r="D3215" i="3"/>
  <c r="D3216" i="3"/>
  <c r="D3217" i="3"/>
  <c r="D3218" i="3"/>
  <c r="D3219" i="3"/>
  <c r="D3220" i="3"/>
  <c r="D3221" i="3"/>
  <c r="D3222" i="3"/>
  <c r="D3223" i="3"/>
  <c r="D3224" i="3"/>
  <c r="D3225" i="3"/>
  <c r="D3226" i="3"/>
  <c r="D3227" i="3"/>
  <c r="D3228" i="3"/>
  <c r="D3229" i="3"/>
  <c r="D3230" i="3"/>
  <c r="D3231" i="3"/>
  <c r="D3232" i="3"/>
  <c r="D3233" i="3"/>
  <c r="D3234" i="3"/>
  <c r="D3235" i="3"/>
  <c r="D3236" i="3"/>
  <c r="D3237" i="3"/>
  <c r="D3238" i="3"/>
  <c r="D3239" i="3"/>
  <c r="D3240" i="3"/>
  <c r="D3241" i="3"/>
  <c r="D3242" i="3"/>
  <c r="D3243" i="3"/>
  <c r="D3244" i="3"/>
  <c r="D3245" i="3"/>
  <c r="D3246" i="3"/>
  <c r="D3247" i="3"/>
  <c r="D3248" i="3"/>
  <c r="D3249" i="3"/>
  <c r="D3250" i="3"/>
  <c r="D3251" i="3"/>
  <c r="D3252" i="3"/>
  <c r="D3253" i="3"/>
  <c r="D3254" i="3"/>
  <c r="D3255" i="3"/>
  <c r="D3256" i="3"/>
  <c r="D3257" i="3"/>
  <c r="D3258" i="3"/>
  <c r="D3259" i="3"/>
  <c r="D3260" i="3"/>
  <c r="D3261" i="3"/>
  <c r="D3262" i="3"/>
  <c r="D3263" i="3"/>
  <c r="D3264" i="3"/>
  <c r="D3265" i="3"/>
  <c r="D3266" i="3"/>
  <c r="D3267" i="3"/>
  <c r="D3268" i="3"/>
  <c r="D3269" i="3"/>
  <c r="D3270" i="3"/>
  <c r="D3271" i="3"/>
  <c r="D3272" i="3"/>
  <c r="D3273" i="3"/>
  <c r="D3274" i="3"/>
  <c r="D3275" i="3"/>
  <c r="D3276" i="3"/>
  <c r="D3277" i="3"/>
  <c r="D3278" i="3"/>
  <c r="D3279" i="3"/>
  <c r="D3280" i="3"/>
  <c r="D3281" i="3"/>
  <c r="D3282" i="3"/>
  <c r="D3283" i="3"/>
  <c r="D3284" i="3"/>
  <c r="D3285" i="3"/>
  <c r="D3286" i="3"/>
  <c r="D3287" i="3"/>
  <c r="D3288" i="3"/>
  <c r="D3289" i="3"/>
  <c r="D3290" i="3"/>
  <c r="D3291" i="3"/>
  <c r="D3292" i="3"/>
  <c r="D3293" i="3"/>
  <c r="D3294" i="3"/>
  <c r="D3295" i="3"/>
  <c r="D3296" i="3"/>
  <c r="D3297" i="3"/>
  <c r="D3298" i="3"/>
  <c r="D3299" i="3"/>
  <c r="D3300" i="3"/>
  <c r="D3301" i="3"/>
  <c r="D3302" i="3"/>
  <c r="D3303" i="3"/>
  <c r="D3304" i="3"/>
  <c r="D3305" i="3"/>
  <c r="D3306" i="3"/>
  <c r="D3307" i="3"/>
  <c r="D3308" i="3"/>
  <c r="D3309" i="3"/>
  <c r="D3310" i="3"/>
  <c r="D3311" i="3"/>
  <c r="D3312" i="3"/>
  <c r="D3313" i="3"/>
  <c r="D3314" i="3"/>
  <c r="D3315" i="3"/>
  <c r="D3316" i="3"/>
  <c r="D3317" i="3"/>
  <c r="D3318" i="3"/>
  <c r="D3319" i="3"/>
  <c r="D3320" i="3"/>
  <c r="D3321" i="3"/>
  <c r="D3322" i="3"/>
  <c r="D3323" i="3"/>
  <c r="D3324" i="3"/>
  <c r="D3325" i="3"/>
  <c r="D3326" i="3"/>
  <c r="D3327" i="3"/>
  <c r="D3328" i="3"/>
  <c r="D3329" i="3"/>
  <c r="D3330" i="3"/>
  <c r="D3331" i="3"/>
  <c r="D3332" i="3"/>
  <c r="D3333" i="3"/>
  <c r="D3334" i="3"/>
  <c r="D3335" i="3"/>
  <c r="D3336" i="3"/>
  <c r="D3337" i="3"/>
  <c r="D3338" i="3"/>
  <c r="D3339" i="3"/>
  <c r="D3340" i="3"/>
  <c r="D3341" i="3"/>
  <c r="D3342" i="3"/>
  <c r="D3343" i="3"/>
  <c r="D3344" i="3"/>
  <c r="D3345" i="3"/>
  <c r="D3346" i="3"/>
  <c r="D3347" i="3"/>
  <c r="D3348" i="3"/>
  <c r="D3349" i="3"/>
  <c r="D3350" i="3"/>
  <c r="D3351" i="3"/>
  <c r="D3352" i="3"/>
  <c r="D3353" i="3"/>
  <c r="D3354" i="3"/>
  <c r="D3355" i="3"/>
  <c r="D3356" i="3"/>
  <c r="D3357" i="3"/>
  <c r="D3358" i="3"/>
  <c r="D3359" i="3"/>
  <c r="D3360" i="3"/>
  <c r="D3361" i="3"/>
  <c r="D3362" i="3"/>
  <c r="D3363" i="3"/>
  <c r="D3364" i="3"/>
  <c r="D3365" i="3"/>
  <c r="D3366" i="3"/>
  <c r="D3367" i="3"/>
  <c r="D3368" i="3"/>
  <c r="D3369" i="3"/>
  <c r="D3370" i="3"/>
  <c r="D3371" i="3"/>
  <c r="D3372" i="3"/>
  <c r="D3373" i="3"/>
  <c r="D3374" i="3"/>
  <c r="D3375" i="3"/>
  <c r="D3376" i="3"/>
  <c r="D3377" i="3"/>
  <c r="D3378" i="3"/>
  <c r="D3379" i="3"/>
  <c r="D3380" i="3"/>
  <c r="D3381" i="3"/>
  <c r="D3382" i="3"/>
  <c r="D3383" i="3"/>
  <c r="D3384" i="3"/>
  <c r="D3385" i="3"/>
  <c r="D3386" i="3"/>
  <c r="D3387" i="3"/>
  <c r="D3388" i="3"/>
  <c r="D3389" i="3"/>
  <c r="D3390" i="3"/>
  <c r="D3391" i="3"/>
  <c r="D3392" i="3"/>
  <c r="D3393" i="3"/>
  <c r="D3394" i="3"/>
  <c r="D3395" i="3"/>
  <c r="D3396" i="3"/>
  <c r="D3397" i="3"/>
  <c r="D3398" i="3"/>
  <c r="D3399" i="3"/>
  <c r="D3400" i="3"/>
  <c r="D3401" i="3"/>
  <c r="D3402" i="3"/>
  <c r="D3403" i="3"/>
  <c r="D3404" i="3"/>
  <c r="D3405" i="3"/>
  <c r="D3406" i="3"/>
  <c r="D3407" i="3"/>
  <c r="D3408" i="3"/>
  <c r="D3409" i="3"/>
  <c r="D3410" i="3"/>
  <c r="D3411" i="3"/>
  <c r="D3412" i="3"/>
  <c r="D3413" i="3"/>
  <c r="D3414" i="3"/>
  <c r="D3415" i="3"/>
  <c r="D3416" i="3"/>
  <c r="D3417" i="3"/>
  <c r="D3418" i="3"/>
  <c r="D3419" i="3"/>
  <c r="D3420" i="3"/>
  <c r="D3421" i="3"/>
  <c r="D3422" i="3"/>
  <c r="D3423" i="3"/>
  <c r="D3424" i="3"/>
  <c r="D3425" i="3"/>
  <c r="D3426" i="3"/>
  <c r="D3427" i="3"/>
  <c r="D3428" i="3"/>
  <c r="D3429" i="3"/>
  <c r="D3430" i="3"/>
  <c r="D3431" i="3"/>
  <c r="D3432" i="3"/>
  <c r="D3433" i="3"/>
  <c r="D3434" i="3"/>
  <c r="D3435" i="3"/>
  <c r="D3436" i="3"/>
  <c r="D3437" i="3"/>
  <c r="D3438" i="3"/>
  <c r="D3439" i="3"/>
  <c r="D3440" i="3"/>
  <c r="D3441" i="3"/>
  <c r="D3442" i="3"/>
  <c r="D3443" i="3"/>
  <c r="D3444" i="3"/>
  <c r="D3445" i="3"/>
  <c r="D3446" i="3"/>
  <c r="D3447" i="3"/>
  <c r="D3448" i="3"/>
  <c r="D3449" i="3"/>
  <c r="D3450" i="3"/>
  <c r="D3451" i="3"/>
  <c r="D3452" i="3"/>
  <c r="D3453" i="3"/>
  <c r="D3454" i="3"/>
  <c r="D3455" i="3"/>
  <c r="D3456" i="3"/>
  <c r="D3457" i="3"/>
  <c r="D3458" i="3"/>
  <c r="D3459" i="3"/>
  <c r="D3460" i="3"/>
  <c r="D3461" i="3"/>
  <c r="D3462" i="3"/>
  <c r="D3463" i="3"/>
  <c r="D3464" i="3"/>
  <c r="D3465" i="3"/>
  <c r="D3466" i="3"/>
  <c r="D3467" i="3"/>
  <c r="D3468" i="3"/>
  <c r="D3469" i="3"/>
  <c r="D3470" i="3"/>
  <c r="D3471" i="3"/>
  <c r="D3472" i="3"/>
  <c r="D3473" i="3"/>
  <c r="D3474" i="3"/>
  <c r="D3475" i="3"/>
  <c r="D3476" i="3"/>
  <c r="D3477" i="3"/>
  <c r="D3478" i="3"/>
  <c r="D3479" i="3"/>
  <c r="D3480" i="3"/>
  <c r="D3481" i="3"/>
  <c r="D3482" i="3"/>
  <c r="D3483" i="3"/>
  <c r="D3484" i="3"/>
  <c r="D3485" i="3"/>
  <c r="D3486" i="3"/>
  <c r="D3487" i="3"/>
  <c r="D3488" i="3"/>
  <c r="D3489" i="3"/>
  <c r="D3490" i="3"/>
  <c r="D3491" i="3"/>
  <c r="D3492" i="3"/>
  <c r="D3493" i="3"/>
  <c r="D3494" i="3"/>
  <c r="D3495" i="3"/>
  <c r="D3496" i="3"/>
  <c r="D3497" i="3"/>
  <c r="D3498" i="3"/>
  <c r="D3499" i="3"/>
  <c r="D3500" i="3"/>
  <c r="D3501" i="3"/>
  <c r="D3502" i="3"/>
  <c r="D3503" i="3"/>
  <c r="D3504" i="3"/>
  <c r="D3505" i="3"/>
  <c r="D3506" i="3"/>
  <c r="D3507" i="3"/>
  <c r="D3508" i="3"/>
  <c r="D3509" i="3"/>
  <c r="D3510" i="3"/>
  <c r="D3511" i="3"/>
  <c r="D3512" i="3"/>
  <c r="D3513" i="3"/>
  <c r="D3514" i="3"/>
  <c r="D3515" i="3"/>
  <c r="D3516" i="3"/>
  <c r="D3517" i="3"/>
  <c r="D3518" i="3"/>
  <c r="D3519" i="3"/>
  <c r="D3520" i="3"/>
  <c r="D3521" i="3"/>
  <c r="D3522" i="3"/>
  <c r="D3523" i="3"/>
  <c r="D3524" i="3"/>
  <c r="D3525" i="3"/>
  <c r="D3526" i="3"/>
  <c r="D3527" i="3"/>
  <c r="D3528" i="3"/>
  <c r="D3529" i="3"/>
  <c r="D3530" i="3"/>
  <c r="D3531" i="3"/>
  <c r="D3532" i="3"/>
  <c r="D3533" i="3"/>
  <c r="D3534" i="3"/>
  <c r="D3535" i="3"/>
  <c r="D3536" i="3"/>
  <c r="D3537" i="3"/>
  <c r="D3538" i="3"/>
  <c r="D3539" i="3"/>
  <c r="D3540" i="3"/>
  <c r="D3541" i="3"/>
  <c r="D3542" i="3"/>
  <c r="D3543" i="3"/>
  <c r="D3544" i="3"/>
  <c r="D3545" i="3"/>
  <c r="D3546" i="3"/>
  <c r="D3547" i="3"/>
  <c r="D3548" i="3"/>
  <c r="D3549" i="3"/>
  <c r="D3550" i="3"/>
  <c r="D3551" i="3"/>
  <c r="D3552" i="3"/>
  <c r="D3553" i="3"/>
  <c r="D3554" i="3"/>
  <c r="D3555" i="3"/>
  <c r="D3556" i="3"/>
  <c r="D3557" i="3"/>
  <c r="D3558" i="3"/>
  <c r="D3559" i="3"/>
  <c r="D3560" i="3"/>
  <c r="D3561" i="3"/>
  <c r="D3562" i="3"/>
  <c r="D3563" i="3"/>
  <c r="D3564" i="3"/>
  <c r="D3565" i="3"/>
  <c r="D3566" i="3"/>
  <c r="D3567" i="3"/>
  <c r="D3568" i="3"/>
  <c r="D3569" i="3"/>
  <c r="D3570" i="3"/>
  <c r="D3571" i="3"/>
  <c r="D3572" i="3"/>
  <c r="D3573" i="3"/>
  <c r="D3574" i="3"/>
  <c r="D3575" i="3"/>
  <c r="D3576" i="3"/>
  <c r="D3577" i="3"/>
  <c r="D3578" i="3"/>
  <c r="D3579" i="3"/>
  <c r="D3580" i="3"/>
  <c r="D3581" i="3"/>
  <c r="D3582" i="3"/>
  <c r="D3583" i="3"/>
  <c r="D3584" i="3"/>
  <c r="D3585" i="3"/>
  <c r="D3586" i="3"/>
  <c r="D3587" i="3"/>
  <c r="D3588" i="3"/>
  <c r="D3589" i="3"/>
  <c r="D3590" i="3"/>
  <c r="D3591" i="3"/>
  <c r="D3592" i="3"/>
  <c r="D3593" i="3"/>
  <c r="D3594" i="3"/>
  <c r="D3595" i="3"/>
  <c r="D3596" i="3"/>
  <c r="D3597" i="3"/>
  <c r="D3598" i="3"/>
  <c r="D3599" i="3"/>
  <c r="D3600" i="3"/>
  <c r="D3601" i="3"/>
  <c r="D3602" i="3"/>
  <c r="D3603" i="3"/>
  <c r="D3604" i="3"/>
  <c r="D3605" i="3"/>
  <c r="D3606" i="3"/>
  <c r="D3607" i="3"/>
  <c r="D3608" i="3"/>
  <c r="D3609" i="3"/>
  <c r="D3610" i="3"/>
  <c r="D3611" i="3"/>
  <c r="D3612" i="3"/>
  <c r="D3613" i="3"/>
  <c r="D3614" i="3"/>
  <c r="D3615" i="3"/>
  <c r="D3616" i="3"/>
  <c r="D3617" i="3"/>
  <c r="D3618" i="3"/>
  <c r="D3619" i="3"/>
  <c r="D3620" i="3"/>
  <c r="D3621" i="3"/>
  <c r="D3622" i="3"/>
  <c r="D3623" i="3"/>
  <c r="D3624" i="3"/>
  <c r="D3625" i="3"/>
  <c r="D3626" i="3"/>
  <c r="D3627" i="3"/>
  <c r="D3628" i="3"/>
  <c r="D3629" i="3"/>
  <c r="D3630" i="3"/>
  <c r="D3631" i="3"/>
  <c r="D3632" i="3"/>
  <c r="D3633" i="3"/>
  <c r="D3634" i="3"/>
  <c r="D3635" i="3"/>
  <c r="D3636" i="3"/>
  <c r="D3637" i="3"/>
  <c r="D3638" i="3"/>
  <c r="D3639" i="3"/>
  <c r="D3640" i="3"/>
  <c r="D3641" i="3"/>
  <c r="D3642" i="3"/>
  <c r="D3643" i="3"/>
  <c r="D3644" i="3"/>
  <c r="D3645" i="3"/>
  <c r="D3646" i="3"/>
  <c r="D3647" i="3"/>
  <c r="D3648" i="3"/>
  <c r="D3649" i="3"/>
  <c r="D3650" i="3"/>
  <c r="D3651" i="3"/>
  <c r="D3652" i="3"/>
  <c r="D3653" i="3"/>
  <c r="D3654" i="3"/>
  <c r="D3655" i="3"/>
  <c r="D3656" i="3"/>
  <c r="D3657" i="3"/>
  <c r="D3658" i="3"/>
  <c r="D3659" i="3"/>
  <c r="D3660" i="3"/>
  <c r="D3661" i="3"/>
  <c r="D3662" i="3"/>
  <c r="D3663" i="3"/>
  <c r="D3664" i="3"/>
  <c r="D3665" i="3"/>
  <c r="D3666" i="3"/>
  <c r="D3667" i="3"/>
  <c r="D3668" i="3"/>
  <c r="D3669" i="3"/>
  <c r="D3670" i="3"/>
  <c r="D3671" i="3"/>
  <c r="D3672" i="3"/>
  <c r="D3673" i="3"/>
  <c r="D3674" i="3"/>
  <c r="D3675" i="3"/>
  <c r="D3676" i="3"/>
  <c r="D3677" i="3"/>
  <c r="D3678" i="3"/>
  <c r="D3679" i="3"/>
  <c r="D3680" i="3"/>
  <c r="D3681" i="3"/>
  <c r="D3682" i="3"/>
  <c r="D3683" i="3"/>
  <c r="D3684" i="3"/>
  <c r="D3685" i="3"/>
  <c r="D3686" i="3"/>
  <c r="D3687" i="3"/>
  <c r="D3688" i="3"/>
  <c r="D3689" i="3"/>
  <c r="D3690" i="3"/>
  <c r="D3691" i="3"/>
  <c r="D3692" i="3"/>
  <c r="D3693" i="3"/>
  <c r="D3694" i="3"/>
  <c r="D3695" i="3"/>
  <c r="D3696" i="3"/>
  <c r="D3697" i="3"/>
  <c r="D3698" i="3"/>
  <c r="D3699" i="3"/>
  <c r="D3700" i="3"/>
  <c r="D3701" i="3"/>
  <c r="D3702" i="3"/>
  <c r="D3703" i="3"/>
  <c r="D3704" i="3"/>
  <c r="D3705" i="3"/>
  <c r="D3706" i="3"/>
  <c r="D3707" i="3"/>
  <c r="D3708" i="3"/>
  <c r="D3709" i="3"/>
  <c r="D3710" i="3"/>
  <c r="D3711" i="3"/>
  <c r="D3712" i="3"/>
  <c r="D3713" i="3"/>
  <c r="D3714" i="3"/>
  <c r="D3715" i="3"/>
  <c r="D3716" i="3"/>
  <c r="D3717" i="3"/>
  <c r="D3718" i="3"/>
  <c r="D3719" i="3"/>
  <c r="D3720" i="3"/>
  <c r="D3721" i="3"/>
  <c r="D3722" i="3"/>
  <c r="D3723" i="3"/>
  <c r="D3724" i="3"/>
  <c r="D3725" i="3"/>
  <c r="D3726" i="3"/>
  <c r="D3727" i="3"/>
  <c r="D3728" i="3"/>
  <c r="D3729" i="3"/>
  <c r="D3730" i="3"/>
  <c r="D3731" i="3"/>
  <c r="D3732" i="3"/>
  <c r="D3733" i="3"/>
  <c r="D3734" i="3"/>
  <c r="D3735" i="3"/>
  <c r="D3736" i="3"/>
  <c r="D3737" i="3"/>
  <c r="D3738" i="3"/>
  <c r="D3739" i="3"/>
  <c r="D3740" i="3"/>
  <c r="D3741" i="3"/>
  <c r="D3742" i="3"/>
  <c r="D3743" i="3"/>
  <c r="D3744" i="3"/>
  <c r="D3745" i="3"/>
  <c r="D3746" i="3"/>
  <c r="D3747" i="3"/>
  <c r="D3748" i="3"/>
  <c r="D3749" i="3"/>
  <c r="D3750" i="3"/>
  <c r="D3751" i="3"/>
  <c r="D3752" i="3"/>
  <c r="D3753" i="3"/>
  <c r="D3754" i="3"/>
  <c r="D3755" i="3"/>
  <c r="D3756" i="3"/>
  <c r="D3757" i="3"/>
  <c r="D3758" i="3"/>
  <c r="D3759" i="3"/>
  <c r="D3760" i="3"/>
  <c r="D3761" i="3"/>
  <c r="D3762" i="3"/>
  <c r="D3763" i="3"/>
  <c r="D3764" i="3"/>
  <c r="D3765" i="3"/>
  <c r="D3766" i="3"/>
  <c r="D3767" i="3"/>
  <c r="D3768" i="3"/>
  <c r="D3769" i="3"/>
  <c r="D3770" i="3"/>
  <c r="D3771" i="3"/>
  <c r="D3772" i="3"/>
  <c r="D3773" i="3"/>
  <c r="D3774" i="3"/>
  <c r="D3775" i="3"/>
  <c r="D3776" i="3"/>
  <c r="D3777" i="3"/>
  <c r="D3778" i="3"/>
  <c r="D3779" i="3"/>
  <c r="D3780" i="3"/>
  <c r="D3781" i="3"/>
  <c r="D3782" i="3"/>
  <c r="D3783" i="3"/>
  <c r="D3784" i="3"/>
  <c r="D3785" i="3"/>
  <c r="D3786" i="3"/>
  <c r="D3787" i="3"/>
  <c r="D3788" i="3"/>
  <c r="D3789" i="3"/>
  <c r="D3790" i="3"/>
  <c r="D3791" i="3"/>
  <c r="D3792" i="3"/>
  <c r="D3793" i="3"/>
  <c r="D3794" i="3"/>
  <c r="D3795" i="3"/>
  <c r="D3796" i="3"/>
  <c r="D3797" i="3"/>
  <c r="D3798" i="3"/>
  <c r="D3799" i="3"/>
  <c r="D3800" i="3"/>
  <c r="D3801" i="3"/>
  <c r="D3802" i="3"/>
  <c r="D3803" i="3"/>
  <c r="D3804" i="3"/>
  <c r="D3805" i="3"/>
  <c r="D3806" i="3"/>
  <c r="D3807" i="3"/>
  <c r="D3808" i="3"/>
  <c r="D3809" i="3"/>
  <c r="D3810" i="3"/>
  <c r="D3811" i="3"/>
  <c r="D3812" i="3"/>
  <c r="D3813" i="3"/>
  <c r="D3814" i="3"/>
  <c r="D3815" i="3"/>
  <c r="D3816" i="3"/>
  <c r="D3817" i="3"/>
  <c r="D3818" i="3"/>
  <c r="D3819" i="3"/>
  <c r="D3820" i="3"/>
  <c r="D3821" i="3"/>
  <c r="D3822" i="3"/>
  <c r="D3823" i="3"/>
  <c r="D3824" i="3"/>
  <c r="D3825" i="3"/>
  <c r="D3826" i="3"/>
  <c r="D3827" i="3"/>
  <c r="D3828" i="3"/>
  <c r="D3829" i="3"/>
  <c r="D3830" i="3"/>
  <c r="D3831" i="3"/>
  <c r="D3832" i="3"/>
  <c r="D3833" i="3"/>
  <c r="D3834" i="3"/>
  <c r="D3835" i="3"/>
  <c r="D3836" i="3"/>
  <c r="D3837" i="3"/>
  <c r="D3838" i="3"/>
  <c r="D3839" i="3"/>
  <c r="D3840" i="3"/>
  <c r="D3841" i="3"/>
  <c r="D3842" i="3"/>
  <c r="D3843" i="3"/>
  <c r="D3844" i="3"/>
  <c r="D3845" i="3"/>
  <c r="D3846" i="3"/>
  <c r="D3847" i="3"/>
  <c r="D3848" i="3"/>
  <c r="D3849" i="3"/>
  <c r="D3850" i="3"/>
  <c r="D3851" i="3"/>
  <c r="D3852" i="3"/>
  <c r="D3853" i="3"/>
  <c r="D3854" i="3"/>
  <c r="D3855" i="3"/>
  <c r="D3856" i="3"/>
  <c r="D3857" i="3"/>
  <c r="D3858" i="3"/>
  <c r="D3859" i="3"/>
  <c r="D3860" i="3"/>
  <c r="D3861" i="3"/>
  <c r="D3862" i="3"/>
  <c r="D3863" i="3"/>
  <c r="D3864" i="3"/>
  <c r="D3865" i="3"/>
  <c r="D3866" i="3"/>
  <c r="D3867" i="3"/>
  <c r="D3868" i="3"/>
  <c r="D3869" i="3"/>
  <c r="D3870" i="3"/>
  <c r="D3871" i="3"/>
  <c r="D3872" i="3"/>
  <c r="D3873" i="3"/>
  <c r="D3874" i="3"/>
  <c r="D3875" i="3"/>
  <c r="D3876" i="3"/>
  <c r="D3877" i="3"/>
  <c r="D3878" i="3"/>
  <c r="D3879" i="3"/>
  <c r="D3880" i="3"/>
  <c r="D3881" i="3"/>
  <c r="D3882" i="3"/>
  <c r="D3883" i="3"/>
  <c r="D3884" i="3"/>
  <c r="D3885" i="3"/>
  <c r="D3886" i="3"/>
  <c r="D3887" i="3"/>
  <c r="D3888" i="3"/>
  <c r="D3889" i="3"/>
  <c r="D3890" i="3"/>
  <c r="D3891" i="3"/>
  <c r="D3892" i="3"/>
  <c r="D3893" i="3"/>
  <c r="D3894" i="3"/>
  <c r="D3895" i="3"/>
  <c r="D3896" i="3"/>
  <c r="D3897" i="3"/>
  <c r="D3898" i="3"/>
  <c r="D3899" i="3"/>
  <c r="D3900" i="3"/>
  <c r="D3901" i="3"/>
  <c r="D3902" i="3"/>
  <c r="D3903" i="3"/>
  <c r="D3904" i="3"/>
  <c r="D3905" i="3"/>
  <c r="D3906" i="3"/>
  <c r="D3907" i="3"/>
  <c r="D3908" i="3"/>
  <c r="D3909" i="3"/>
  <c r="D3910" i="3"/>
  <c r="D3911" i="3"/>
  <c r="D3912" i="3"/>
  <c r="D3913" i="3"/>
  <c r="D3914" i="3"/>
  <c r="D3915" i="3"/>
  <c r="D3916" i="3"/>
  <c r="D3917" i="3"/>
  <c r="D3918" i="3"/>
  <c r="D3919" i="3"/>
  <c r="D3920" i="3"/>
  <c r="D3921" i="3"/>
  <c r="D3922" i="3"/>
  <c r="D3923" i="3"/>
  <c r="D3924" i="3"/>
  <c r="D3925" i="3"/>
  <c r="D3926" i="3"/>
  <c r="D3927" i="3"/>
  <c r="D3928" i="3"/>
  <c r="D3929" i="3"/>
  <c r="D3930" i="3"/>
  <c r="D3931" i="3"/>
  <c r="D3932" i="3"/>
  <c r="D3933" i="3"/>
  <c r="D3934" i="3"/>
  <c r="D3935" i="3"/>
  <c r="D3936" i="3"/>
  <c r="D3937" i="3"/>
  <c r="D3938" i="3"/>
  <c r="D3939" i="3"/>
  <c r="D3940" i="3"/>
  <c r="D3941" i="3"/>
  <c r="D3942" i="3"/>
  <c r="D3943" i="3"/>
  <c r="D3944" i="3"/>
  <c r="D3945" i="3"/>
  <c r="D3946" i="3"/>
  <c r="D3947" i="3"/>
  <c r="D3948" i="3"/>
  <c r="D3949" i="3"/>
  <c r="D3950" i="3"/>
  <c r="D3951" i="3"/>
  <c r="D3952" i="3"/>
  <c r="D3953" i="3"/>
  <c r="D3954" i="3"/>
  <c r="D3955" i="3"/>
  <c r="D3956" i="3"/>
  <c r="D3957" i="3"/>
  <c r="D3958" i="3"/>
  <c r="D3959" i="3"/>
  <c r="D3960" i="3"/>
  <c r="D3961" i="3"/>
  <c r="D3962" i="3"/>
  <c r="D3963" i="3"/>
  <c r="D3964" i="3"/>
  <c r="D3965" i="3"/>
  <c r="D3966" i="3"/>
  <c r="D3967" i="3"/>
  <c r="D3968" i="3"/>
  <c r="D3969" i="3"/>
  <c r="D3970" i="3"/>
  <c r="D3971" i="3"/>
  <c r="D3972" i="3"/>
  <c r="D3973" i="3"/>
  <c r="D3974" i="3"/>
  <c r="D3975" i="3"/>
  <c r="D3976" i="3"/>
  <c r="D3977" i="3"/>
  <c r="D3978" i="3"/>
  <c r="D3979" i="3"/>
  <c r="D3980" i="3"/>
  <c r="D3981" i="3"/>
  <c r="D3982" i="3"/>
  <c r="D3983" i="3"/>
  <c r="D3984" i="3"/>
  <c r="D3985" i="3"/>
  <c r="D3986" i="3"/>
  <c r="D3987" i="3"/>
  <c r="D3988" i="3"/>
  <c r="D3989" i="3"/>
  <c r="D3990" i="3"/>
  <c r="D3991" i="3"/>
  <c r="D3992" i="3"/>
  <c r="D3993" i="3"/>
  <c r="D3994" i="3"/>
  <c r="D3995" i="3"/>
  <c r="D3996" i="3"/>
  <c r="D3997" i="3"/>
  <c r="D3998" i="3"/>
  <c r="D3999" i="3"/>
  <c r="D4000" i="3"/>
  <c r="D4001" i="3"/>
  <c r="D4002" i="3"/>
  <c r="D4003" i="3"/>
  <c r="D4004" i="3"/>
  <c r="D4005" i="3"/>
  <c r="D4006" i="3"/>
  <c r="D4007" i="3"/>
  <c r="D4008" i="3"/>
  <c r="D4009" i="3"/>
  <c r="D4010" i="3"/>
  <c r="D4011" i="3"/>
  <c r="D4012" i="3"/>
  <c r="D4013" i="3"/>
  <c r="D4014" i="3"/>
  <c r="D4015" i="3"/>
  <c r="D4016" i="3"/>
  <c r="D4017" i="3"/>
  <c r="D4018" i="3"/>
  <c r="D4019" i="3"/>
  <c r="D4020" i="3"/>
  <c r="D4021" i="3"/>
  <c r="D4022" i="3"/>
  <c r="D4023" i="3"/>
  <c r="D4024" i="3"/>
  <c r="D4025" i="3"/>
  <c r="D4026" i="3"/>
  <c r="D4027" i="3"/>
  <c r="D4028" i="3"/>
  <c r="D4029" i="3"/>
  <c r="D4030" i="3"/>
  <c r="D4031" i="3"/>
  <c r="D4032" i="3"/>
  <c r="D4033" i="3"/>
  <c r="D4034" i="3"/>
  <c r="D4035" i="3"/>
  <c r="D4036" i="3"/>
  <c r="D4037" i="3"/>
  <c r="D4038" i="3"/>
  <c r="D4039" i="3"/>
  <c r="D4040" i="3"/>
  <c r="D4041" i="3"/>
  <c r="D4042" i="3"/>
  <c r="D4043" i="3"/>
  <c r="D4044" i="3"/>
  <c r="D4045" i="3"/>
  <c r="D4046" i="3"/>
  <c r="D4047" i="3"/>
  <c r="D4048" i="3"/>
  <c r="D4049" i="3"/>
  <c r="D4050" i="3"/>
  <c r="D4051" i="3"/>
  <c r="D4052" i="3"/>
  <c r="D4053" i="3"/>
  <c r="D4054" i="3"/>
  <c r="D4055" i="3"/>
  <c r="D4056" i="3"/>
  <c r="D4057" i="3"/>
  <c r="D4058" i="3"/>
  <c r="D4059" i="3"/>
  <c r="D4060" i="3"/>
  <c r="D4061" i="3"/>
  <c r="D4062" i="3"/>
  <c r="D4063" i="3"/>
  <c r="D4064" i="3"/>
  <c r="D4065" i="3"/>
  <c r="D4066" i="3"/>
  <c r="D4067" i="3"/>
  <c r="D4068" i="3"/>
  <c r="D4069" i="3"/>
  <c r="D4070" i="3"/>
  <c r="D4071" i="3"/>
  <c r="D4072" i="3"/>
  <c r="D4073" i="3"/>
  <c r="D4074" i="3"/>
  <c r="D4075" i="3"/>
  <c r="D4076" i="3"/>
  <c r="D4077" i="3"/>
  <c r="D4078" i="3"/>
  <c r="D4079" i="3"/>
  <c r="D4080" i="3"/>
  <c r="D4081" i="3"/>
  <c r="D4082" i="3"/>
  <c r="D4083" i="3"/>
  <c r="D4084" i="3"/>
  <c r="D4085" i="3"/>
  <c r="D4086" i="3"/>
  <c r="D4087" i="3"/>
  <c r="D4088" i="3"/>
  <c r="D4089" i="3"/>
  <c r="D4090" i="3"/>
  <c r="D4091" i="3"/>
  <c r="D4092" i="3"/>
  <c r="D4093" i="3"/>
  <c r="D4094" i="3"/>
  <c r="D4095" i="3"/>
  <c r="D4096" i="3"/>
  <c r="D4097" i="3"/>
  <c r="D4098" i="3"/>
  <c r="D4099" i="3"/>
  <c r="D4100" i="3"/>
  <c r="D4101" i="3"/>
  <c r="D4102" i="3"/>
  <c r="D4103" i="3"/>
  <c r="D4104" i="3"/>
  <c r="D4105" i="3"/>
  <c r="D4106" i="3"/>
  <c r="D4107" i="3"/>
  <c r="D4108" i="3"/>
  <c r="D4109" i="3"/>
  <c r="D4110" i="3"/>
  <c r="D4111" i="3"/>
  <c r="D4112" i="3"/>
  <c r="D4113" i="3"/>
  <c r="D4114" i="3"/>
  <c r="D4115" i="3"/>
  <c r="D4116" i="3"/>
  <c r="D4117" i="3"/>
  <c r="D4118" i="3"/>
  <c r="D4119" i="3"/>
  <c r="D4120" i="3"/>
  <c r="D4121" i="3"/>
  <c r="D4122" i="3"/>
  <c r="D4123" i="3"/>
  <c r="D4124" i="3"/>
  <c r="D4125" i="3"/>
  <c r="D4126" i="3"/>
  <c r="D4127" i="3"/>
  <c r="D4128" i="3"/>
  <c r="D4129" i="3"/>
  <c r="D4130" i="3"/>
  <c r="D4131" i="3"/>
  <c r="D4132" i="3"/>
  <c r="D4133" i="3"/>
  <c r="D4134" i="3"/>
  <c r="D4135" i="3"/>
  <c r="D4136" i="3"/>
  <c r="D4137" i="3"/>
  <c r="D4138" i="3"/>
  <c r="D4139" i="3"/>
  <c r="D4140" i="3"/>
  <c r="D4141" i="3"/>
  <c r="D4142" i="3"/>
  <c r="D4143" i="3"/>
  <c r="D4144" i="3"/>
  <c r="D4145" i="3"/>
  <c r="D4146" i="3"/>
  <c r="D4147" i="3"/>
  <c r="D4148" i="3"/>
  <c r="D4149" i="3"/>
  <c r="D4150" i="3"/>
  <c r="D4151" i="3"/>
  <c r="D4152" i="3"/>
  <c r="D4153" i="3"/>
  <c r="D4154" i="3"/>
  <c r="D4155" i="3"/>
  <c r="D4156" i="3"/>
  <c r="D4157" i="3"/>
  <c r="D4158" i="3"/>
  <c r="D4159" i="3"/>
  <c r="D4160" i="3"/>
  <c r="D4161" i="3"/>
  <c r="D4162" i="3"/>
  <c r="D4163" i="3"/>
  <c r="D4164" i="3"/>
  <c r="D4165" i="3"/>
  <c r="D4166" i="3"/>
  <c r="D4167" i="3"/>
  <c r="D4168" i="3"/>
  <c r="D4169" i="3"/>
  <c r="D4170" i="3"/>
  <c r="D4171" i="3"/>
  <c r="D4172" i="3"/>
  <c r="D4173" i="3"/>
  <c r="D4174" i="3"/>
  <c r="D4175" i="3"/>
  <c r="D4176" i="3"/>
  <c r="D4177" i="3"/>
  <c r="D4178" i="3"/>
  <c r="D4179" i="3"/>
  <c r="D4180" i="3"/>
  <c r="D4181" i="3"/>
  <c r="D4182" i="3"/>
  <c r="D4183" i="3"/>
  <c r="D4184" i="3"/>
  <c r="D4185" i="3"/>
  <c r="D4186" i="3"/>
  <c r="D4187" i="3"/>
  <c r="D4188" i="3"/>
  <c r="D4189" i="3"/>
  <c r="D4190" i="3"/>
  <c r="D4191" i="3"/>
  <c r="D4192" i="3"/>
  <c r="D4193" i="3"/>
  <c r="D4194" i="3"/>
  <c r="D4195" i="3"/>
  <c r="D4196" i="3"/>
  <c r="D4197" i="3"/>
  <c r="D4198" i="3"/>
  <c r="D4199" i="3"/>
  <c r="D4200" i="3"/>
  <c r="D4201" i="3"/>
  <c r="D4202" i="3"/>
  <c r="D4203" i="3"/>
  <c r="D4204" i="3"/>
  <c r="D4205" i="3"/>
  <c r="D4206" i="3"/>
  <c r="D4207" i="3"/>
  <c r="D4208" i="3"/>
  <c r="D4209" i="3"/>
  <c r="D4210" i="3"/>
  <c r="D4211" i="3"/>
  <c r="D4212" i="3"/>
  <c r="D4213" i="3"/>
  <c r="D4214" i="3"/>
  <c r="D4215" i="3"/>
  <c r="D4216" i="3"/>
  <c r="D4217" i="3"/>
  <c r="D4218" i="3"/>
  <c r="D4219" i="3"/>
  <c r="D4220" i="3"/>
  <c r="D4221" i="3"/>
  <c r="D4222" i="3"/>
  <c r="D4223" i="3"/>
  <c r="D4224" i="3"/>
  <c r="D4225" i="3"/>
  <c r="D4226" i="3"/>
  <c r="D4227" i="3"/>
  <c r="D4228" i="3"/>
  <c r="D4229" i="3"/>
  <c r="D4230" i="3"/>
  <c r="D4231" i="3"/>
  <c r="D4232" i="3"/>
  <c r="D4233" i="3"/>
  <c r="D4234" i="3"/>
  <c r="D4235" i="3"/>
  <c r="D4236" i="3"/>
  <c r="D4237" i="3"/>
  <c r="D4238" i="3"/>
  <c r="D4239" i="3"/>
  <c r="D4240" i="3"/>
  <c r="D4241" i="3"/>
  <c r="D4242" i="3"/>
  <c r="D4243" i="3"/>
  <c r="D4244" i="3"/>
  <c r="D4245" i="3"/>
  <c r="D4246" i="3"/>
  <c r="D4247" i="3"/>
  <c r="D4248" i="3"/>
  <c r="D4249" i="3"/>
  <c r="D4250" i="3"/>
  <c r="D4251" i="3"/>
  <c r="D4252" i="3"/>
  <c r="D4253" i="3"/>
  <c r="D4254" i="3"/>
  <c r="D4255" i="3"/>
  <c r="D4256" i="3"/>
  <c r="D4257" i="3"/>
  <c r="D4258" i="3"/>
  <c r="D4259" i="3"/>
  <c r="D4260" i="3"/>
  <c r="D4261" i="3"/>
  <c r="D4262" i="3"/>
  <c r="D4263" i="3"/>
  <c r="D4264" i="3"/>
  <c r="D4265" i="3"/>
  <c r="D4266" i="3"/>
  <c r="D4267" i="3"/>
  <c r="D4268" i="3"/>
  <c r="D4269" i="3"/>
  <c r="D4270" i="3"/>
  <c r="D4271" i="3"/>
  <c r="D4272" i="3"/>
  <c r="D4273" i="3"/>
  <c r="D4274" i="3"/>
  <c r="D4275" i="3"/>
  <c r="D4276" i="3"/>
  <c r="D4277" i="3"/>
  <c r="D4278" i="3"/>
  <c r="D4279" i="3"/>
  <c r="D4280" i="3"/>
  <c r="D4281" i="3"/>
  <c r="D4282" i="3"/>
  <c r="D4283" i="3"/>
  <c r="D4284" i="3"/>
  <c r="D4285" i="3"/>
  <c r="D4286" i="3"/>
  <c r="D4287" i="3"/>
  <c r="D4288" i="3"/>
  <c r="D4289" i="3"/>
  <c r="D4290" i="3"/>
  <c r="D4291" i="3"/>
  <c r="D4292" i="3"/>
  <c r="D4293" i="3"/>
  <c r="D4294" i="3"/>
  <c r="D4295" i="3"/>
  <c r="D4296" i="3"/>
  <c r="D4297" i="3"/>
  <c r="D4298" i="3"/>
  <c r="D4299" i="3"/>
  <c r="D4300" i="3"/>
  <c r="D4301" i="3"/>
  <c r="D4302" i="3"/>
  <c r="D4303" i="3"/>
  <c r="D4304" i="3"/>
  <c r="D4305" i="3"/>
  <c r="D4306" i="3"/>
  <c r="D4307" i="3"/>
  <c r="D4308" i="3"/>
  <c r="D4309" i="3"/>
  <c r="D4310" i="3"/>
  <c r="D4311" i="3"/>
  <c r="D4312" i="3"/>
  <c r="D4313" i="3"/>
  <c r="D4314" i="3"/>
  <c r="D4315" i="3"/>
  <c r="D4316" i="3"/>
  <c r="D4317" i="3"/>
  <c r="D4318" i="3"/>
  <c r="D4319" i="3"/>
  <c r="D4320" i="3"/>
  <c r="D4321" i="3"/>
  <c r="D4322" i="3"/>
  <c r="D4323" i="3"/>
  <c r="D4324" i="3"/>
  <c r="D4325" i="3"/>
  <c r="D4326" i="3"/>
  <c r="D4327" i="3"/>
  <c r="D4328" i="3"/>
  <c r="D4329" i="3"/>
  <c r="D4330" i="3"/>
  <c r="D4331" i="3"/>
  <c r="D4332" i="3"/>
  <c r="D4333" i="3"/>
  <c r="D4334" i="3"/>
  <c r="D4335" i="3"/>
  <c r="D4336" i="3"/>
  <c r="D4337" i="3"/>
  <c r="D4338" i="3"/>
  <c r="D4339" i="3"/>
  <c r="D4340" i="3"/>
  <c r="D4341" i="3"/>
  <c r="D4342" i="3"/>
  <c r="D4343" i="3"/>
  <c r="D4344" i="3"/>
  <c r="D4345" i="3"/>
  <c r="D4346" i="3"/>
  <c r="D4347" i="3"/>
  <c r="D4348" i="3"/>
  <c r="D4349" i="3"/>
  <c r="D4350" i="3"/>
  <c r="D4351" i="3"/>
  <c r="D4352" i="3"/>
  <c r="D4353" i="3"/>
  <c r="D4354" i="3"/>
  <c r="D4355" i="3"/>
  <c r="D4356" i="3"/>
  <c r="D4357" i="3"/>
  <c r="D4358" i="3"/>
  <c r="D4359" i="3"/>
  <c r="D4360" i="3"/>
  <c r="D4361" i="3"/>
  <c r="D4362" i="3"/>
  <c r="D4363" i="3"/>
  <c r="D4364" i="3"/>
  <c r="D4365" i="3"/>
  <c r="D4366" i="3"/>
  <c r="D4367" i="3"/>
  <c r="D4368" i="3"/>
  <c r="D4369" i="3"/>
  <c r="D4370" i="3"/>
  <c r="D4371" i="3"/>
  <c r="D4372" i="3"/>
  <c r="D4373" i="3"/>
  <c r="D4374" i="3"/>
  <c r="D4375" i="3"/>
  <c r="D4376" i="3"/>
  <c r="D4377" i="3"/>
  <c r="D4378" i="3"/>
  <c r="D4379" i="3"/>
  <c r="D4380" i="3"/>
  <c r="D4381" i="3"/>
  <c r="D4382" i="3"/>
  <c r="D4383" i="3"/>
  <c r="D4384" i="3"/>
  <c r="D4385" i="3"/>
  <c r="D4386" i="3"/>
  <c r="D4387" i="3"/>
  <c r="D4388" i="3"/>
  <c r="D4389" i="3"/>
  <c r="D4390" i="3"/>
  <c r="D4391" i="3"/>
  <c r="D4392" i="3"/>
  <c r="D4393" i="3"/>
  <c r="D4394" i="3"/>
  <c r="D4395" i="3"/>
  <c r="D4396" i="3"/>
  <c r="D4397" i="3"/>
  <c r="D4398" i="3"/>
  <c r="D4399" i="3"/>
  <c r="D4400" i="3"/>
  <c r="D4401" i="3"/>
  <c r="D4402" i="3"/>
  <c r="D4403" i="3"/>
  <c r="D4404" i="3"/>
  <c r="D4405" i="3"/>
  <c r="D4406" i="3"/>
  <c r="D4407" i="3"/>
  <c r="D4408" i="3"/>
  <c r="D4409" i="3"/>
  <c r="D4410" i="3"/>
  <c r="D4411" i="3"/>
  <c r="D4412" i="3"/>
  <c r="D4413" i="3"/>
  <c r="D4414" i="3"/>
  <c r="D4415" i="3"/>
  <c r="D4416" i="3"/>
  <c r="D4417" i="3"/>
  <c r="D4418" i="3"/>
  <c r="D4419" i="3"/>
  <c r="D4420" i="3"/>
  <c r="D4421" i="3"/>
  <c r="D4422" i="3"/>
  <c r="D4423" i="3"/>
  <c r="D4424" i="3"/>
  <c r="D4425" i="3"/>
  <c r="D4426" i="3"/>
  <c r="D4427" i="3"/>
  <c r="D4428" i="3"/>
  <c r="D4429" i="3"/>
  <c r="D4430" i="3"/>
  <c r="D4431" i="3"/>
  <c r="D4432" i="3"/>
  <c r="D4433" i="3"/>
  <c r="D4434" i="3"/>
  <c r="D4435" i="3"/>
  <c r="D4436" i="3"/>
  <c r="D4437" i="3"/>
  <c r="D4438" i="3"/>
  <c r="D4439" i="3"/>
  <c r="D4440" i="3"/>
  <c r="D4441" i="3"/>
  <c r="D4442" i="3"/>
  <c r="D4443" i="3"/>
  <c r="D4444" i="3"/>
  <c r="D4445" i="3"/>
  <c r="D4446" i="3"/>
  <c r="D4447" i="3"/>
  <c r="D4448" i="3"/>
  <c r="D4449" i="3"/>
  <c r="D4450" i="3"/>
  <c r="D4451" i="3"/>
  <c r="D4452" i="3"/>
  <c r="D4453" i="3"/>
  <c r="D4454" i="3"/>
  <c r="D4455" i="3"/>
  <c r="D4456" i="3"/>
  <c r="D4457" i="3"/>
  <c r="D4458" i="3"/>
  <c r="D4459" i="3"/>
  <c r="D4460" i="3"/>
  <c r="D4461" i="3"/>
  <c r="D4462" i="3"/>
  <c r="D4463" i="3"/>
  <c r="D4464" i="3"/>
  <c r="D4465" i="3"/>
  <c r="D4466" i="3"/>
  <c r="D4467" i="3"/>
  <c r="D4468" i="3"/>
  <c r="D4469" i="3"/>
  <c r="D4470" i="3"/>
  <c r="D4471" i="3"/>
  <c r="D4472" i="3"/>
  <c r="D4473" i="3"/>
  <c r="D4474" i="3"/>
  <c r="D4475" i="3"/>
  <c r="D4476" i="3"/>
  <c r="D4477" i="3"/>
  <c r="D4478" i="3"/>
  <c r="D4479" i="3"/>
  <c r="D4480" i="3"/>
  <c r="D4481" i="3"/>
  <c r="D4482" i="3"/>
  <c r="D4483" i="3"/>
  <c r="D4484" i="3"/>
  <c r="D4485" i="3"/>
  <c r="D4486" i="3"/>
  <c r="D4487" i="3"/>
  <c r="D4488" i="3"/>
  <c r="D4489" i="3"/>
  <c r="D4490" i="3"/>
  <c r="D4491" i="3"/>
  <c r="D4492" i="3"/>
  <c r="D4493" i="3"/>
  <c r="D4494" i="3"/>
  <c r="D4495" i="3"/>
  <c r="D4496" i="3"/>
  <c r="D4497" i="3"/>
  <c r="D4498" i="3"/>
  <c r="D4499" i="3"/>
  <c r="D4500" i="3"/>
  <c r="D4501" i="3"/>
  <c r="D4502" i="3"/>
  <c r="D4503" i="3"/>
  <c r="D4504" i="3"/>
  <c r="D4505" i="3"/>
  <c r="D4506" i="3"/>
  <c r="D4507" i="3"/>
  <c r="D4508" i="3"/>
  <c r="D4509" i="3"/>
  <c r="D4510" i="3"/>
  <c r="D4511" i="3"/>
  <c r="D4512" i="3"/>
  <c r="D4513" i="3"/>
  <c r="D4514" i="3"/>
  <c r="D4515" i="3"/>
  <c r="D4516" i="3"/>
  <c r="D4517" i="3"/>
  <c r="D4518" i="3"/>
  <c r="D4519" i="3"/>
  <c r="D4520" i="3"/>
  <c r="D4521" i="3"/>
  <c r="D4522" i="3"/>
  <c r="D4523" i="3"/>
  <c r="D4524" i="3"/>
  <c r="D4525" i="3"/>
  <c r="D4526" i="3"/>
  <c r="D4527" i="3"/>
  <c r="D4528" i="3"/>
  <c r="D4529" i="3"/>
  <c r="D4530" i="3"/>
  <c r="D4531" i="3"/>
  <c r="D4532" i="3"/>
  <c r="D4533" i="3"/>
  <c r="D4534" i="3"/>
  <c r="D4535" i="3"/>
  <c r="D4536" i="3"/>
  <c r="D4537" i="3"/>
  <c r="D4538" i="3"/>
  <c r="D4539" i="3"/>
  <c r="D4540" i="3"/>
  <c r="D4541" i="3"/>
  <c r="D4542" i="3"/>
  <c r="D4543" i="3"/>
  <c r="D4544" i="3"/>
  <c r="D4545" i="3"/>
  <c r="D4546" i="3"/>
  <c r="D4547" i="3"/>
  <c r="D4548" i="3"/>
  <c r="D4549" i="3"/>
  <c r="D4550" i="3"/>
  <c r="D4551" i="3"/>
  <c r="D4552" i="3"/>
  <c r="D4553" i="3"/>
  <c r="D4554" i="3"/>
  <c r="D4555" i="3"/>
  <c r="D4556" i="3"/>
  <c r="D4557" i="3"/>
  <c r="D4558" i="3"/>
  <c r="D4559" i="3"/>
  <c r="D4560" i="3"/>
  <c r="D4561" i="3"/>
  <c r="D4562" i="3"/>
  <c r="D4563" i="3"/>
  <c r="D4564" i="3"/>
  <c r="D4565" i="3"/>
  <c r="D4566" i="3"/>
  <c r="D4567" i="3"/>
  <c r="D4568" i="3"/>
  <c r="D4569" i="3"/>
  <c r="D4570" i="3"/>
  <c r="D4571" i="3"/>
  <c r="D4572" i="3"/>
  <c r="D4573" i="3"/>
  <c r="D4574" i="3"/>
  <c r="D4575" i="3"/>
  <c r="D4576" i="3"/>
  <c r="D4577" i="3"/>
  <c r="D4578" i="3"/>
  <c r="D4579" i="3"/>
  <c r="D4580" i="3"/>
  <c r="D4581" i="3"/>
  <c r="D4582" i="3"/>
  <c r="D4583" i="3"/>
  <c r="D4584" i="3"/>
  <c r="D4585" i="3"/>
  <c r="D4586" i="3"/>
  <c r="D4587" i="3"/>
  <c r="D4588" i="3"/>
  <c r="D4589" i="3"/>
  <c r="D4590" i="3"/>
  <c r="D4591" i="3"/>
  <c r="D4592" i="3"/>
  <c r="D4593" i="3"/>
  <c r="D4594" i="3"/>
  <c r="D4595" i="3"/>
  <c r="D4596" i="3"/>
  <c r="D4597" i="3"/>
  <c r="D4598" i="3"/>
  <c r="D4599" i="3"/>
  <c r="D4600" i="3"/>
  <c r="D4601" i="3"/>
  <c r="D4602" i="3"/>
  <c r="D4603" i="3"/>
  <c r="D4604" i="3"/>
  <c r="D4605" i="3"/>
  <c r="D4606" i="3"/>
  <c r="D4607" i="3"/>
  <c r="D4608" i="3"/>
  <c r="D4609" i="3"/>
  <c r="D4610" i="3"/>
  <c r="D4611" i="3"/>
  <c r="D4612" i="3"/>
  <c r="D4613" i="3"/>
  <c r="D4614" i="3"/>
  <c r="D4615" i="3"/>
  <c r="D4616" i="3"/>
  <c r="D2" i="3"/>
  <c r="E1" i="1"/>
  <c r="D1" i="1"/>
  <c r="M68" i="5" l="1"/>
  <c r="N68" i="5" s="1"/>
  <c r="AD68" i="5" s="1"/>
  <c r="M129" i="5"/>
  <c r="N129" i="5" s="1"/>
  <c r="AD129" i="5" s="1"/>
  <c r="M71" i="5"/>
  <c r="N71" i="5" s="1"/>
  <c r="AD71" i="5" s="1"/>
  <c r="M82" i="5"/>
  <c r="N82" i="5" s="1"/>
  <c r="AD82" i="5" s="1"/>
  <c r="M117" i="5"/>
  <c r="N117" i="5" s="1"/>
  <c r="AD117" i="5" s="1"/>
  <c r="M88" i="5"/>
  <c r="N88" i="5" s="1"/>
  <c r="AD88" i="5" s="1"/>
  <c r="M132" i="5"/>
  <c r="N132" i="5" s="1"/>
  <c r="AD132" i="5" s="1"/>
  <c r="M103" i="5"/>
  <c r="N103" i="5" s="1"/>
  <c r="AD103" i="5" s="1"/>
  <c r="M114" i="5"/>
  <c r="N114" i="5" s="1"/>
  <c r="AD114" i="5" s="1"/>
  <c r="M109" i="5"/>
  <c r="N109" i="5" s="1"/>
  <c r="AD109" i="5" s="1"/>
  <c r="M60" i="5"/>
  <c r="N60" i="5" s="1"/>
  <c r="AD60" i="5" s="1"/>
  <c r="M67" i="5"/>
  <c r="N67" i="5" s="1"/>
  <c r="AD67" i="5" s="1"/>
  <c r="M78" i="5"/>
  <c r="N78" i="5" s="1"/>
  <c r="AD78" i="5" s="1"/>
  <c r="M104" i="5"/>
  <c r="N104" i="5" s="1"/>
  <c r="AD104" i="5" s="1"/>
  <c r="M124" i="5"/>
  <c r="N124" i="5" s="1"/>
  <c r="AD124" i="5" s="1"/>
  <c r="M99" i="5"/>
  <c r="N99" i="5" s="1"/>
  <c r="AD99" i="5" s="1"/>
  <c r="M110" i="5"/>
  <c r="N110" i="5" s="1"/>
  <c r="AD110" i="5" s="1"/>
  <c r="M65" i="5"/>
  <c r="N65" i="5" s="1"/>
  <c r="AD65" i="5" s="1"/>
  <c r="M89" i="5"/>
  <c r="N89" i="5" s="1"/>
  <c r="AD89" i="5" s="1"/>
  <c r="M85" i="5"/>
  <c r="N85" i="5" s="1"/>
  <c r="AD85" i="5" s="1"/>
  <c r="M100" i="5"/>
  <c r="N100" i="5" s="1"/>
  <c r="AD100" i="5" s="1"/>
  <c r="M119" i="5"/>
  <c r="N119" i="5" s="1"/>
  <c r="AD119" i="5" s="1"/>
  <c r="M87" i="5"/>
  <c r="N87" i="5" s="1"/>
  <c r="AD87" i="5" s="1"/>
  <c r="M130" i="5"/>
  <c r="N130" i="5" s="1"/>
  <c r="AD130" i="5" s="1"/>
  <c r="M98" i="5"/>
  <c r="N98" i="5" s="1"/>
  <c r="AD98" i="5" s="1"/>
  <c r="M66" i="5"/>
  <c r="N66" i="5" s="1"/>
  <c r="AD66" i="5" s="1"/>
  <c r="M112" i="5"/>
  <c r="N112" i="5" s="1"/>
  <c r="AD112" i="5" s="1"/>
  <c r="M105" i="5"/>
  <c r="N105" i="5" s="1"/>
  <c r="AD105" i="5" s="1"/>
  <c r="M77" i="5"/>
  <c r="N77" i="5" s="1"/>
  <c r="AD77" i="5" s="1"/>
  <c r="M92" i="5"/>
  <c r="N92" i="5" s="1"/>
  <c r="AD92" i="5" s="1"/>
  <c r="M115" i="5"/>
  <c r="N115" i="5" s="1"/>
  <c r="AD115" i="5" s="1"/>
  <c r="M83" i="5"/>
  <c r="N83" i="5" s="1"/>
  <c r="AD83" i="5" s="1"/>
  <c r="M126" i="5"/>
  <c r="N126" i="5" s="1"/>
  <c r="AD126" i="5" s="1"/>
  <c r="M94" i="5"/>
  <c r="N94" i="5" s="1"/>
  <c r="AD94" i="5" s="1"/>
  <c r="M62" i="5"/>
  <c r="N62" i="5" s="1"/>
  <c r="AD62" i="5" s="1"/>
  <c r="M96" i="5"/>
  <c r="N96" i="5" s="1"/>
  <c r="AD96" i="5" s="1"/>
  <c r="M120" i="5"/>
  <c r="N120" i="5" s="1"/>
  <c r="AD120" i="5" s="1"/>
  <c r="M121" i="5"/>
  <c r="N121" i="5" s="1"/>
  <c r="AD121" i="5" s="1"/>
  <c r="M101" i="5"/>
  <c r="N101" i="5" s="1"/>
  <c r="AD101" i="5" s="1"/>
  <c r="M69" i="5"/>
  <c r="N69" i="5" s="1"/>
  <c r="AD69" i="5" s="1"/>
  <c r="M116" i="5"/>
  <c r="N116" i="5" s="1"/>
  <c r="AD116" i="5" s="1"/>
  <c r="M84" i="5"/>
  <c r="N84" i="5" s="1"/>
  <c r="AD84" i="5" s="1"/>
  <c r="M127" i="5"/>
  <c r="N127" i="5" s="1"/>
  <c r="AD127" i="5" s="1"/>
  <c r="M111" i="5"/>
  <c r="N111" i="5" s="1"/>
  <c r="AD111" i="5" s="1"/>
  <c r="M95" i="5"/>
  <c r="N95" i="5" s="1"/>
  <c r="AD95" i="5" s="1"/>
  <c r="M79" i="5"/>
  <c r="N79" i="5" s="1"/>
  <c r="AD79" i="5" s="1"/>
  <c r="M63" i="5"/>
  <c r="N63" i="5" s="1"/>
  <c r="AD63" i="5" s="1"/>
  <c r="M122" i="5"/>
  <c r="N122" i="5" s="1"/>
  <c r="AD122" i="5" s="1"/>
  <c r="M106" i="5"/>
  <c r="N106" i="5" s="1"/>
  <c r="AD106" i="5" s="1"/>
  <c r="M90" i="5"/>
  <c r="N90" i="5" s="1"/>
  <c r="AD90" i="5" s="1"/>
  <c r="M74" i="5"/>
  <c r="N74" i="5" s="1"/>
  <c r="AD74" i="5" s="1"/>
  <c r="M113" i="5"/>
  <c r="N113" i="5" s="1"/>
  <c r="AD113" i="5" s="1"/>
  <c r="M80" i="5"/>
  <c r="N80" i="5" s="1"/>
  <c r="AD80" i="5" s="1"/>
  <c r="M64" i="5"/>
  <c r="N64" i="5" s="1"/>
  <c r="AD64" i="5" s="1"/>
  <c r="M72" i="5"/>
  <c r="N72" i="5" s="1"/>
  <c r="AD72" i="5" s="1"/>
  <c r="M73" i="5"/>
  <c r="N73" i="5" s="1"/>
  <c r="AD73" i="5" s="1"/>
  <c r="M125" i="5"/>
  <c r="N125" i="5" s="1"/>
  <c r="AD125" i="5" s="1"/>
  <c r="M93" i="5"/>
  <c r="N93" i="5" s="1"/>
  <c r="AD93" i="5" s="1"/>
  <c r="M61" i="5"/>
  <c r="N61" i="5" s="1"/>
  <c r="AD61" i="5" s="1"/>
  <c r="M108" i="5"/>
  <c r="N108" i="5" s="1"/>
  <c r="AD108" i="5" s="1"/>
  <c r="M76" i="5"/>
  <c r="N76" i="5" s="1"/>
  <c r="AD76" i="5" s="1"/>
  <c r="M123" i="5"/>
  <c r="N123" i="5" s="1"/>
  <c r="AD123" i="5" s="1"/>
  <c r="M107" i="5"/>
  <c r="N107" i="5" s="1"/>
  <c r="AD107" i="5" s="1"/>
  <c r="M91" i="5"/>
  <c r="N91" i="5" s="1"/>
  <c r="AD91" i="5" s="1"/>
  <c r="M75" i="5"/>
  <c r="N75" i="5" s="1"/>
  <c r="AD75" i="5" s="1"/>
  <c r="M59" i="5"/>
  <c r="N59" i="5" s="1"/>
  <c r="AD59" i="5" s="1"/>
  <c r="M118" i="5"/>
  <c r="N118" i="5" s="1"/>
  <c r="AD118" i="5" s="1"/>
  <c r="M102" i="5"/>
  <c r="N102" i="5" s="1"/>
  <c r="AD102" i="5" s="1"/>
  <c r="M86" i="5"/>
  <c r="N86" i="5" s="1"/>
  <c r="AD86" i="5" s="1"/>
  <c r="M70" i="5"/>
  <c r="N70" i="5" s="1"/>
  <c r="AD70" i="5" s="1"/>
  <c r="M128" i="5"/>
  <c r="N128" i="5" s="1"/>
  <c r="AD128" i="5" s="1"/>
  <c r="M97" i="5"/>
  <c r="N97" i="5" s="1"/>
  <c r="AD97" i="5" s="1"/>
  <c r="M44" i="5"/>
  <c r="N44" i="5" s="1"/>
  <c r="AD44" i="5" s="1"/>
  <c r="M47" i="5"/>
  <c r="N47" i="5" s="1"/>
  <c r="AD47" i="5" s="1"/>
  <c r="M50" i="5"/>
  <c r="N50" i="5" s="1"/>
  <c r="M42" i="5"/>
  <c r="N42" i="5" s="1"/>
  <c r="AD42" i="5" s="1"/>
  <c r="M49" i="5"/>
  <c r="N49" i="5" s="1"/>
  <c r="AD49" i="5" s="1"/>
  <c r="M46" i="5"/>
  <c r="N46" i="5" s="1"/>
  <c r="AD46" i="5" s="1"/>
  <c r="M48" i="5"/>
  <c r="N48" i="5" s="1"/>
  <c r="AD48" i="5" s="1"/>
  <c r="M43" i="5"/>
  <c r="N43" i="5" s="1"/>
  <c r="AD43" i="5" s="1"/>
  <c r="M41" i="5"/>
  <c r="N41" i="5" s="1"/>
  <c r="AD41" i="5" s="1"/>
  <c r="M39" i="5"/>
  <c r="N39" i="5" s="1"/>
  <c r="AD39" i="5" s="1"/>
  <c r="M32" i="5"/>
  <c r="N32" i="5" s="1"/>
  <c r="AD32" i="5" s="1"/>
  <c r="M34" i="5"/>
  <c r="N34" i="5" s="1"/>
  <c r="AD34" i="5" s="1"/>
  <c r="M38" i="5"/>
  <c r="N38" i="5" s="1"/>
  <c r="AD38" i="5" s="1"/>
  <c r="M35" i="5"/>
  <c r="N35" i="5" s="1"/>
  <c r="AD35" i="5" s="1"/>
  <c r="M24" i="5"/>
  <c r="N24" i="5" s="1"/>
  <c r="AD24" i="5" s="1"/>
  <c r="M28" i="5"/>
  <c r="N28" i="5" s="1"/>
  <c r="AD28" i="5" s="1"/>
  <c r="M29" i="5"/>
  <c r="N29" i="5" s="1"/>
  <c r="AD29" i="5" s="1"/>
  <c r="M31" i="5"/>
  <c r="N31" i="5" s="1"/>
  <c r="AD31" i="5" s="1"/>
  <c r="M30" i="5"/>
  <c r="N30" i="5" s="1"/>
  <c r="AD30" i="5" s="1"/>
  <c r="M40" i="5"/>
  <c r="N40" i="5" s="1"/>
  <c r="AD40" i="5" s="1"/>
  <c r="M36" i="5"/>
  <c r="N36" i="5" s="1"/>
  <c r="AD36" i="5" s="1"/>
  <c r="M37" i="5"/>
  <c r="N37" i="5" s="1"/>
  <c r="AD37" i="5" s="1"/>
  <c r="M27" i="5"/>
  <c r="N27" i="5" s="1"/>
  <c r="AD27" i="5" s="1"/>
  <c r="M26" i="5"/>
  <c r="N26" i="5" s="1"/>
  <c r="AD26" i="5" s="1"/>
  <c r="M25" i="5"/>
  <c r="N25" i="5" s="1"/>
  <c r="AD25" i="5" s="1"/>
  <c r="T158" i="5"/>
  <c r="R158" i="5" s="1"/>
  <c r="AG158" i="5" s="1"/>
  <c r="A158" i="5"/>
  <c r="W158" i="5" s="1"/>
  <c r="T154" i="5"/>
  <c r="A154" i="5"/>
  <c r="W154" i="5" s="1"/>
  <c r="T150" i="5"/>
  <c r="Q150" i="5" s="1"/>
  <c r="AF150" i="5" s="1"/>
  <c r="A150" i="5"/>
  <c r="W150" i="5" s="1"/>
  <c r="T146" i="5"/>
  <c r="A146" i="5"/>
  <c r="W146" i="5" s="1"/>
  <c r="T142" i="5"/>
  <c r="R142" i="5" s="1"/>
  <c r="AG142" i="5" s="1"/>
  <c r="A142" i="5"/>
  <c r="W142" i="5" s="1"/>
  <c r="T138" i="5"/>
  <c r="A138" i="5"/>
  <c r="W138" i="5" s="1"/>
  <c r="T134" i="5"/>
  <c r="R134" i="5" s="1"/>
  <c r="AG134" i="5" s="1"/>
  <c r="A134" i="5"/>
  <c r="W134" i="5" s="1"/>
  <c r="T130" i="5"/>
  <c r="R130" i="5" s="1"/>
  <c r="AG130" i="5" s="1"/>
  <c r="A130" i="5"/>
  <c r="W130" i="5" s="1"/>
  <c r="T126" i="5"/>
  <c r="A126" i="5"/>
  <c r="W126" i="5" s="1"/>
  <c r="T122" i="5"/>
  <c r="Q122" i="5" s="1"/>
  <c r="AF122" i="5" s="1"/>
  <c r="A122" i="5"/>
  <c r="W122" i="5" s="1"/>
  <c r="T118" i="5"/>
  <c r="A118" i="5"/>
  <c r="W118" i="5" s="1"/>
  <c r="T114" i="5"/>
  <c r="A114" i="5"/>
  <c r="W114" i="5" s="1"/>
  <c r="T110" i="5"/>
  <c r="Q110" i="5" s="1"/>
  <c r="AF110" i="5" s="1"/>
  <c r="A110" i="5"/>
  <c r="W110" i="5" s="1"/>
  <c r="T106" i="5"/>
  <c r="A106" i="5"/>
  <c r="W106" i="5" s="1"/>
  <c r="T102" i="5"/>
  <c r="Q102" i="5" s="1"/>
  <c r="AF102" i="5" s="1"/>
  <c r="A102" i="5"/>
  <c r="W102" i="5" s="1"/>
  <c r="T98" i="5"/>
  <c r="Q98" i="5" s="1"/>
  <c r="AF98" i="5" s="1"/>
  <c r="A98" i="5"/>
  <c r="W98" i="5" s="1"/>
  <c r="T94" i="5"/>
  <c r="Q94" i="5" s="1"/>
  <c r="AF94" i="5" s="1"/>
  <c r="A94" i="5"/>
  <c r="W94" i="5" s="1"/>
  <c r="T90" i="5"/>
  <c r="A90" i="5"/>
  <c r="W90" i="5" s="1"/>
  <c r="T86" i="5"/>
  <c r="Q86" i="5" s="1"/>
  <c r="AF86" i="5" s="1"/>
  <c r="A86" i="5"/>
  <c r="W86" i="5" s="1"/>
  <c r="T82" i="5"/>
  <c r="A82" i="5"/>
  <c r="W82" i="5" s="1"/>
  <c r="T78" i="5"/>
  <c r="Q78" i="5" s="1"/>
  <c r="AF78" i="5" s="1"/>
  <c r="A78" i="5"/>
  <c r="W78" i="5" s="1"/>
  <c r="T74" i="5"/>
  <c r="A74" i="5"/>
  <c r="W74" i="5" s="1"/>
  <c r="T70" i="5"/>
  <c r="A70" i="5"/>
  <c r="W70" i="5" s="1"/>
  <c r="T66" i="5"/>
  <c r="A66" i="5"/>
  <c r="W66" i="5" s="1"/>
  <c r="T62" i="5"/>
  <c r="A62" i="5"/>
  <c r="W62" i="5" s="1"/>
  <c r="T58" i="5"/>
  <c r="Q58" i="5" s="1"/>
  <c r="AF58" i="5" s="1"/>
  <c r="A58" i="5"/>
  <c r="W58" i="5" s="1"/>
  <c r="T54" i="5"/>
  <c r="Q54" i="5" s="1"/>
  <c r="AF54" i="5" s="1"/>
  <c r="A54" i="5"/>
  <c r="W54" i="5" s="1"/>
  <c r="T50" i="5"/>
  <c r="A50" i="5"/>
  <c r="W50" i="5" s="1"/>
  <c r="T46" i="5"/>
  <c r="A46" i="5"/>
  <c r="W46" i="5" s="1"/>
  <c r="T42" i="5"/>
  <c r="A42" i="5"/>
  <c r="W42" i="5" s="1"/>
  <c r="T38" i="5"/>
  <c r="Q38" i="5" s="1"/>
  <c r="AF38" i="5" s="1"/>
  <c r="A38" i="5"/>
  <c r="W38" i="5" s="1"/>
  <c r="T34" i="5"/>
  <c r="Q34" i="5" s="1"/>
  <c r="AF34" i="5" s="1"/>
  <c r="A34" i="5"/>
  <c r="W34" i="5" s="1"/>
  <c r="T30" i="5"/>
  <c r="Q30" i="5" s="1"/>
  <c r="AF30" i="5" s="1"/>
  <c r="A30" i="5"/>
  <c r="W30" i="5" s="1"/>
  <c r="T26" i="5"/>
  <c r="A26" i="5"/>
  <c r="W26" i="5" s="1"/>
  <c r="T22" i="5"/>
  <c r="Q22" i="5" s="1"/>
  <c r="AF22" i="5" s="1"/>
  <c r="A22" i="5"/>
  <c r="W22" i="5" s="1"/>
  <c r="T18" i="5"/>
  <c r="A18" i="5"/>
  <c r="W18" i="5" s="1"/>
  <c r="T14" i="5"/>
  <c r="Q14" i="5" s="1"/>
  <c r="AF14" i="5" s="1"/>
  <c r="A14" i="5"/>
  <c r="W14" i="5" s="1"/>
  <c r="T10" i="5"/>
  <c r="Q10" i="5" s="1"/>
  <c r="AF10" i="5" s="1"/>
  <c r="A10" i="5"/>
  <c r="W10" i="5" s="1"/>
  <c r="Q151" i="5"/>
  <c r="AF151" i="5" s="1"/>
  <c r="T157" i="5"/>
  <c r="R157" i="5" s="1"/>
  <c r="AG157" i="5" s="1"/>
  <c r="A157" i="5"/>
  <c r="W157" i="5" s="1"/>
  <c r="T153" i="5"/>
  <c r="Q153" i="5" s="1"/>
  <c r="AF153" i="5" s="1"/>
  <c r="A153" i="5"/>
  <c r="W153" i="5" s="1"/>
  <c r="T149" i="5"/>
  <c r="Q149" i="5" s="1"/>
  <c r="AF149" i="5" s="1"/>
  <c r="A149" i="5"/>
  <c r="W149" i="5" s="1"/>
  <c r="T145" i="5"/>
  <c r="Q145" i="5" s="1"/>
  <c r="AF145" i="5" s="1"/>
  <c r="A145" i="5"/>
  <c r="W145" i="5" s="1"/>
  <c r="T141" i="5"/>
  <c r="Q141" i="5" s="1"/>
  <c r="AF141" i="5" s="1"/>
  <c r="A141" i="5"/>
  <c r="W141" i="5" s="1"/>
  <c r="T137" i="5"/>
  <c r="R137" i="5" s="1"/>
  <c r="AG137" i="5" s="1"/>
  <c r="A137" i="5"/>
  <c r="W137" i="5" s="1"/>
  <c r="T133" i="5"/>
  <c r="R133" i="5" s="1"/>
  <c r="AG133" i="5" s="1"/>
  <c r="A133" i="5"/>
  <c r="W133" i="5" s="1"/>
  <c r="T129" i="5"/>
  <c r="Q129" i="5" s="1"/>
  <c r="AF129" i="5" s="1"/>
  <c r="A129" i="5"/>
  <c r="W129" i="5" s="1"/>
  <c r="T125" i="5"/>
  <c r="Q125" i="5" s="1"/>
  <c r="AF125" i="5" s="1"/>
  <c r="A125" i="5"/>
  <c r="W125" i="5" s="1"/>
  <c r="T121" i="5"/>
  <c r="A121" i="5"/>
  <c r="W121" i="5" s="1"/>
  <c r="T117" i="5"/>
  <c r="Q117" i="5" s="1"/>
  <c r="AF117" i="5" s="1"/>
  <c r="A117" i="5"/>
  <c r="W117" i="5" s="1"/>
  <c r="T113" i="5"/>
  <c r="Q113" i="5" s="1"/>
  <c r="AF113" i="5" s="1"/>
  <c r="A113" i="5"/>
  <c r="W113" i="5" s="1"/>
  <c r="T109" i="5"/>
  <c r="A109" i="5"/>
  <c r="W109" i="5" s="1"/>
  <c r="T105" i="5"/>
  <c r="A105" i="5"/>
  <c r="W105" i="5" s="1"/>
  <c r="T101" i="5"/>
  <c r="Q101" i="5" s="1"/>
  <c r="AF101" i="5" s="1"/>
  <c r="A101" i="5"/>
  <c r="W101" i="5" s="1"/>
  <c r="T97" i="5"/>
  <c r="A97" i="5"/>
  <c r="W97" i="5" s="1"/>
  <c r="T93" i="5"/>
  <c r="A93" i="5"/>
  <c r="W93" i="5" s="1"/>
  <c r="T89" i="5"/>
  <c r="A89" i="5"/>
  <c r="W89" i="5" s="1"/>
  <c r="T85" i="5"/>
  <c r="Q85" i="5" s="1"/>
  <c r="AF85" i="5" s="1"/>
  <c r="A85" i="5"/>
  <c r="W85" i="5" s="1"/>
  <c r="T81" i="5"/>
  <c r="R81" i="5" s="1"/>
  <c r="AG81" i="5" s="1"/>
  <c r="A81" i="5"/>
  <c r="W81" i="5" s="1"/>
  <c r="T77" i="5"/>
  <c r="Q77" i="5" s="1"/>
  <c r="AF77" i="5" s="1"/>
  <c r="A77" i="5"/>
  <c r="W77" i="5" s="1"/>
  <c r="T73" i="5"/>
  <c r="Q73" i="5" s="1"/>
  <c r="AF73" i="5" s="1"/>
  <c r="A73" i="5"/>
  <c r="W73" i="5" s="1"/>
  <c r="T69" i="5"/>
  <c r="Q69" i="5" s="1"/>
  <c r="AF69" i="5" s="1"/>
  <c r="A69" i="5"/>
  <c r="W69" i="5" s="1"/>
  <c r="T65" i="5"/>
  <c r="Q65" i="5" s="1"/>
  <c r="AF65" i="5" s="1"/>
  <c r="A65" i="5"/>
  <c r="W65" i="5" s="1"/>
  <c r="T61" i="5"/>
  <c r="Q61" i="5" s="1"/>
  <c r="AF61" i="5" s="1"/>
  <c r="A61" i="5"/>
  <c r="W61" i="5" s="1"/>
  <c r="T57" i="5"/>
  <c r="Q57" i="5" s="1"/>
  <c r="AF57" i="5" s="1"/>
  <c r="A57" i="5"/>
  <c r="W57" i="5" s="1"/>
  <c r="T53" i="5"/>
  <c r="Q53" i="5" s="1"/>
  <c r="AF53" i="5" s="1"/>
  <c r="A53" i="5"/>
  <c r="W53" i="5" s="1"/>
  <c r="T49" i="5"/>
  <c r="R49" i="5" s="1"/>
  <c r="AG49" i="5" s="1"/>
  <c r="A49" i="5"/>
  <c r="W49" i="5" s="1"/>
  <c r="T45" i="5"/>
  <c r="R45" i="5" s="1"/>
  <c r="AG45" i="5" s="1"/>
  <c r="A45" i="5"/>
  <c r="W45" i="5" s="1"/>
  <c r="T41" i="5"/>
  <c r="R41" i="5" s="1"/>
  <c r="AG41" i="5" s="1"/>
  <c r="A41" i="5"/>
  <c r="W41" i="5" s="1"/>
  <c r="T37" i="5"/>
  <c r="Q37" i="5" s="1"/>
  <c r="AF37" i="5" s="1"/>
  <c r="A37" i="5"/>
  <c r="W37" i="5" s="1"/>
  <c r="T33" i="5"/>
  <c r="R33" i="5" s="1"/>
  <c r="AG33" i="5" s="1"/>
  <c r="A33" i="5"/>
  <c r="W33" i="5" s="1"/>
  <c r="T29" i="5"/>
  <c r="Q29" i="5" s="1"/>
  <c r="AF29" i="5" s="1"/>
  <c r="A29" i="5"/>
  <c r="W29" i="5" s="1"/>
  <c r="T25" i="5"/>
  <c r="Q25" i="5" s="1"/>
  <c r="AF25" i="5" s="1"/>
  <c r="A25" i="5"/>
  <c r="W25" i="5" s="1"/>
  <c r="T21" i="5"/>
  <c r="Q21" i="5" s="1"/>
  <c r="AF21" i="5" s="1"/>
  <c r="A21" i="5"/>
  <c r="W21" i="5" s="1"/>
  <c r="T17" i="5"/>
  <c r="Q17" i="5" s="1"/>
  <c r="AF17" i="5" s="1"/>
  <c r="A17" i="5"/>
  <c r="W17" i="5" s="1"/>
  <c r="T13" i="5"/>
  <c r="Q13" i="5" s="1"/>
  <c r="AF13" i="5" s="1"/>
  <c r="A13" i="5"/>
  <c r="W13" i="5" s="1"/>
  <c r="T9" i="5"/>
  <c r="Q9" i="5" s="1"/>
  <c r="AF9" i="5" s="1"/>
  <c r="A9" i="5"/>
  <c r="W9" i="5" s="1"/>
  <c r="Q103" i="5"/>
  <c r="AF103" i="5" s="1"/>
  <c r="T156" i="5"/>
  <c r="A156" i="5"/>
  <c r="W156" i="5" s="1"/>
  <c r="T152" i="5"/>
  <c r="Q152" i="5" s="1"/>
  <c r="AF152" i="5" s="1"/>
  <c r="A152" i="5"/>
  <c r="W152" i="5" s="1"/>
  <c r="T148" i="5"/>
  <c r="A148" i="5"/>
  <c r="W148" i="5" s="1"/>
  <c r="T144" i="5"/>
  <c r="R144" i="5" s="1"/>
  <c r="AG144" i="5" s="1"/>
  <c r="A144" i="5"/>
  <c r="W144" i="5" s="1"/>
  <c r="T140" i="5"/>
  <c r="R140" i="5" s="1"/>
  <c r="AG140" i="5" s="1"/>
  <c r="A140" i="5"/>
  <c r="W140" i="5" s="1"/>
  <c r="T136" i="5"/>
  <c r="R136" i="5" s="1"/>
  <c r="AG136" i="5" s="1"/>
  <c r="A136" i="5"/>
  <c r="W136" i="5" s="1"/>
  <c r="T132" i="5"/>
  <c r="Q132" i="5" s="1"/>
  <c r="AF132" i="5" s="1"/>
  <c r="A132" i="5"/>
  <c r="W132" i="5" s="1"/>
  <c r="T128" i="5"/>
  <c r="A128" i="5"/>
  <c r="W128" i="5" s="1"/>
  <c r="T124" i="5"/>
  <c r="A124" i="5"/>
  <c r="W124" i="5" s="1"/>
  <c r="T120" i="5"/>
  <c r="Q120" i="5" s="1"/>
  <c r="AF120" i="5" s="1"/>
  <c r="A120" i="5"/>
  <c r="W120" i="5" s="1"/>
  <c r="T116" i="5"/>
  <c r="A116" i="5"/>
  <c r="W116" i="5" s="1"/>
  <c r="T112" i="5"/>
  <c r="A112" i="5"/>
  <c r="W112" i="5" s="1"/>
  <c r="T108" i="5"/>
  <c r="R108" i="5" s="1"/>
  <c r="AG108" i="5" s="1"/>
  <c r="A108" i="5"/>
  <c r="W108" i="5" s="1"/>
  <c r="T104" i="5"/>
  <c r="Q104" i="5" s="1"/>
  <c r="AF104" i="5" s="1"/>
  <c r="A104" i="5"/>
  <c r="W104" i="5" s="1"/>
  <c r="T100" i="5"/>
  <c r="A100" i="5"/>
  <c r="W100" i="5" s="1"/>
  <c r="T96" i="5"/>
  <c r="Q96" i="5" s="1"/>
  <c r="AF96" i="5" s="1"/>
  <c r="A96" i="5"/>
  <c r="W96" i="5" s="1"/>
  <c r="T92" i="5"/>
  <c r="A92" i="5"/>
  <c r="W92" i="5" s="1"/>
  <c r="T88" i="5"/>
  <c r="R88" i="5" s="1"/>
  <c r="AG88" i="5" s="1"/>
  <c r="A88" i="5"/>
  <c r="W88" i="5" s="1"/>
  <c r="T84" i="5"/>
  <c r="A84" i="5"/>
  <c r="W84" i="5" s="1"/>
  <c r="T80" i="5"/>
  <c r="A80" i="5"/>
  <c r="W80" i="5" s="1"/>
  <c r="T76" i="5"/>
  <c r="A76" i="5"/>
  <c r="W76" i="5" s="1"/>
  <c r="T72" i="5"/>
  <c r="Q72" i="5" s="1"/>
  <c r="AF72" i="5" s="1"/>
  <c r="A72" i="5"/>
  <c r="W72" i="5" s="1"/>
  <c r="T68" i="5"/>
  <c r="Q68" i="5" s="1"/>
  <c r="AF68" i="5" s="1"/>
  <c r="A68" i="5"/>
  <c r="W68" i="5" s="1"/>
  <c r="T64" i="5"/>
  <c r="R64" i="5" s="1"/>
  <c r="AG64" i="5" s="1"/>
  <c r="A64" i="5"/>
  <c r="W64" i="5" s="1"/>
  <c r="T60" i="5"/>
  <c r="A60" i="5"/>
  <c r="W60" i="5" s="1"/>
  <c r="T56" i="5"/>
  <c r="Q56" i="5" s="1"/>
  <c r="AF56" i="5" s="1"/>
  <c r="A56" i="5"/>
  <c r="W56" i="5" s="1"/>
  <c r="T52" i="5"/>
  <c r="A52" i="5"/>
  <c r="W52" i="5" s="1"/>
  <c r="T48" i="5"/>
  <c r="Q48" i="5" s="1"/>
  <c r="AF48" i="5" s="1"/>
  <c r="A48" i="5"/>
  <c r="W48" i="5" s="1"/>
  <c r="T44" i="5"/>
  <c r="A44" i="5"/>
  <c r="W44" i="5" s="1"/>
  <c r="T40" i="5"/>
  <c r="Q40" i="5" s="1"/>
  <c r="AF40" i="5" s="1"/>
  <c r="A40" i="5"/>
  <c r="W40" i="5" s="1"/>
  <c r="T36" i="5"/>
  <c r="A36" i="5"/>
  <c r="W36" i="5" s="1"/>
  <c r="T32" i="5"/>
  <c r="A32" i="5"/>
  <c r="W32" i="5" s="1"/>
  <c r="T28" i="5"/>
  <c r="A28" i="5"/>
  <c r="W28" i="5" s="1"/>
  <c r="T24" i="5"/>
  <c r="Q24" i="5" s="1"/>
  <c r="AF24" i="5" s="1"/>
  <c r="A24" i="5"/>
  <c r="W24" i="5" s="1"/>
  <c r="T20" i="5"/>
  <c r="A20" i="5"/>
  <c r="W20" i="5" s="1"/>
  <c r="T16" i="5"/>
  <c r="Q16" i="5" s="1"/>
  <c r="AF16" i="5" s="1"/>
  <c r="A16" i="5"/>
  <c r="W16" i="5" s="1"/>
  <c r="T12" i="5"/>
  <c r="Q12" i="5" s="1"/>
  <c r="AF12" i="5" s="1"/>
  <c r="A12" i="5"/>
  <c r="W12" i="5" s="1"/>
  <c r="R47" i="5"/>
  <c r="AG47" i="5" s="1"/>
  <c r="R87" i="5"/>
  <c r="AG87" i="5" s="1"/>
  <c r="T8" i="5"/>
  <c r="A8" i="5"/>
  <c r="W8" i="5" s="1"/>
  <c r="T155" i="5"/>
  <c r="Q155" i="5" s="1"/>
  <c r="AF155" i="5" s="1"/>
  <c r="A155" i="5"/>
  <c r="W155" i="5" s="1"/>
  <c r="T151" i="5"/>
  <c r="A151" i="5"/>
  <c r="W151" i="5" s="1"/>
  <c r="T147" i="5"/>
  <c r="Q147" i="5" s="1"/>
  <c r="AF147" i="5" s="1"/>
  <c r="A147" i="5"/>
  <c r="W147" i="5" s="1"/>
  <c r="T143" i="5"/>
  <c r="R143" i="5" s="1"/>
  <c r="AG143" i="5" s="1"/>
  <c r="A143" i="5"/>
  <c r="W143" i="5" s="1"/>
  <c r="T139" i="5"/>
  <c r="Q139" i="5" s="1"/>
  <c r="AF139" i="5" s="1"/>
  <c r="A139" i="5"/>
  <c r="W139" i="5" s="1"/>
  <c r="T135" i="5"/>
  <c r="A135" i="5"/>
  <c r="W135" i="5" s="1"/>
  <c r="T131" i="5"/>
  <c r="R131" i="5" s="1"/>
  <c r="AG131" i="5" s="1"/>
  <c r="A131" i="5"/>
  <c r="W131" i="5" s="1"/>
  <c r="T127" i="5"/>
  <c r="A127" i="5"/>
  <c r="W127" i="5" s="1"/>
  <c r="T123" i="5"/>
  <c r="A123" i="5"/>
  <c r="W123" i="5" s="1"/>
  <c r="T119" i="5"/>
  <c r="Q119" i="5" s="1"/>
  <c r="AF119" i="5" s="1"/>
  <c r="A119" i="5"/>
  <c r="W119" i="5" s="1"/>
  <c r="T115" i="5"/>
  <c r="Q115" i="5" s="1"/>
  <c r="AF115" i="5" s="1"/>
  <c r="A115" i="5"/>
  <c r="W115" i="5" s="1"/>
  <c r="T111" i="5"/>
  <c r="R111" i="5" s="1"/>
  <c r="AG111" i="5" s="1"/>
  <c r="A111" i="5"/>
  <c r="W111" i="5" s="1"/>
  <c r="T107" i="5"/>
  <c r="A107" i="5"/>
  <c r="W107" i="5" s="1"/>
  <c r="T103" i="5"/>
  <c r="R103" i="5" s="1"/>
  <c r="AG103" i="5" s="1"/>
  <c r="A103" i="5"/>
  <c r="W103" i="5" s="1"/>
  <c r="T99" i="5"/>
  <c r="A99" i="5"/>
  <c r="W99" i="5" s="1"/>
  <c r="T95" i="5"/>
  <c r="Q95" i="5" s="1"/>
  <c r="AF95" i="5" s="1"/>
  <c r="A95" i="5"/>
  <c r="W95" i="5" s="1"/>
  <c r="T91" i="5"/>
  <c r="Q91" i="5" s="1"/>
  <c r="AF91" i="5" s="1"/>
  <c r="A91" i="5"/>
  <c r="W91" i="5" s="1"/>
  <c r="T87" i="5"/>
  <c r="Q87" i="5" s="1"/>
  <c r="AF87" i="5" s="1"/>
  <c r="A87" i="5"/>
  <c r="W87" i="5" s="1"/>
  <c r="T83" i="5"/>
  <c r="A83" i="5"/>
  <c r="W83" i="5" s="1"/>
  <c r="T79" i="5"/>
  <c r="Q79" i="5" s="1"/>
  <c r="AF79" i="5" s="1"/>
  <c r="A79" i="5"/>
  <c r="W79" i="5" s="1"/>
  <c r="T75" i="5"/>
  <c r="Q75" i="5" s="1"/>
  <c r="AF75" i="5" s="1"/>
  <c r="A75" i="5"/>
  <c r="W75" i="5" s="1"/>
  <c r="T71" i="5"/>
  <c r="R71" i="5" s="1"/>
  <c r="AG71" i="5" s="1"/>
  <c r="A71" i="5"/>
  <c r="W71" i="5" s="1"/>
  <c r="T67" i="5"/>
  <c r="A67" i="5"/>
  <c r="W67" i="5" s="1"/>
  <c r="T63" i="5"/>
  <c r="Q63" i="5" s="1"/>
  <c r="AF63" i="5" s="1"/>
  <c r="A63" i="5"/>
  <c r="W63" i="5" s="1"/>
  <c r="T59" i="5"/>
  <c r="A59" i="5"/>
  <c r="W59" i="5" s="1"/>
  <c r="T55" i="5"/>
  <c r="Q55" i="5" s="1"/>
  <c r="AF55" i="5" s="1"/>
  <c r="A55" i="5"/>
  <c r="W55" i="5" s="1"/>
  <c r="T51" i="5"/>
  <c r="Q51" i="5" s="1"/>
  <c r="AF51" i="5" s="1"/>
  <c r="A51" i="5"/>
  <c r="W51" i="5" s="1"/>
  <c r="T47" i="5"/>
  <c r="A47" i="5"/>
  <c r="W47" i="5" s="1"/>
  <c r="T43" i="5"/>
  <c r="Q43" i="5" s="1"/>
  <c r="AF43" i="5" s="1"/>
  <c r="A43" i="5"/>
  <c r="W43" i="5" s="1"/>
  <c r="T39" i="5"/>
  <c r="A39" i="5"/>
  <c r="W39" i="5" s="1"/>
  <c r="T35" i="5"/>
  <c r="Q35" i="5" s="1"/>
  <c r="AF35" i="5" s="1"/>
  <c r="A35" i="5"/>
  <c r="W35" i="5" s="1"/>
  <c r="T31" i="5"/>
  <c r="Q31" i="5" s="1"/>
  <c r="AF31" i="5" s="1"/>
  <c r="A31" i="5"/>
  <c r="W31" i="5" s="1"/>
  <c r="T27" i="5"/>
  <c r="A27" i="5"/>
  <c r="W27" i="5" s="1"/>
  <c r="T23" i="5"/>
  <c r="Q23" i="5" s="1"/>
  <c r="AF23" i="5" s="1"/>
  <c r="A23" i="5"/>
  <c r="W23" i="5" s="1"/>
  <c r="T19" i="5"/>
  <c r="Q19" i="5" s="1"/>
  <c r="AF19" i="5" s="1"/>
  <c r="A19" i="5"/>
  <c r="W19" i="5" s="1"/>
  <c r="T15" i="5"/>
  <c r="Q15" i="5" s="1"/>
  <c r="AF15" i="5" s="1"/>
  <c r="A15" i="5"/>
  <c r="W15" i="5" s="1"/>
  <c r="T11" i="5"/>
  <c r="Q11" i="5" s="1"/>
  <c r="AF11" i="5" s="1"/>
  <c r="A11" i="5"/>
  <c r="W11" i="5" s="1"/>
  <c r="Q18" i="5"/>
  <c r="AF18" i="5" s="1"/>
  <c r="Q42" i="5"/>
  <c r="AF42" i="5" s="1"/>
  <c r="Q74" i="5"/>
  <c r="AF74" i="5" s="1"/>
  <c r="Q90" i="5"/>
  <c r="AF90" i="5" s="1"/>
  <c r="Q106" i="5"/>
  <c r="AF106" i="5" s="1"/>
  <c r="Q138" i="5"/>
  <c r="AF138" i="5" s="1"/>
  <c r="Q154" i="5"/>
  <c r="AF154" i="5" s="1"/>
  <c r="Q46" i="5"/>
  <c r="AF46" i="5" s="1"/>
  <c r="Q26" i="5"/>
  <c r="AF26" i="5" s="1"/>
  <c r="Q50" i="5"/>
  <c r="AF50" i="5" s="1"/>
  <c r="Q66" i="5"/>
  <c r="AF66" i="5" s="1"/>
  <c r="Q82" i="5"/>
  <c r="AF82" i="5" s="1"/>
  <c r="Q114" i="5"/>
  <c r="AF114" i="5" s="1"/>
  <c r="Q130" i="5"/>
  <c r="AF130" i="5" s="1"/>
  <c r="Q146" i="5"/>
  <c r="AF146" i="5" s="1"/>
  <c r="Q135" i="5"/>
  <c r="AF135" i="5" s="1"/>
  <c r="R68" i="5"/>
  <c r="AG68" i="5" s="1"/>
  <c r="Q20" i="5"/>
  <c r="AF20" i="5" s="1"/>
  <c r="Q36" i="5"/>
  <c r="AF36" i="5" s="1"/>
  <c r="Q52" i="5"/>
  <c r="AF52" i="5" s="1"/>
  <c r="Q84" i="5"/>
  <c r="AF84" i="5" s="1"/>
  <c r="Q100" i="5"/>
  <c r="AF100" i="5" s="1"/>
  <c r="Q116" i="5"/>
  <c r="AF116" i="5" s="1"/>
  <c r="Q148" i="5"/>
  <c r="AF148" i="5" s="1"/>
  <c r="R135" i="5"/>
  <c r="AG135" i="5" s="1"/>
  <c r="Q47" i="5"/>
  <c r="AF47" i="5" s="1"/>
  <c r="Q111" i="5"/>
  <c r="AF111" i="5" s="1"/>
  <c r="Q127" i="5"/>
  <c r="AF127" i="5" s="1"/>
  <c r="Q8" i="5"/>
  <c r="AF8" i="5" s="1"/>
  <c r="Q28" i="5"/>
  <c r="AF28" i="5" s="1"/>
  <c r="Q44" i="5"/>
  <c r="AF44" i="5" s="1"/>
  <c r="Q60" i="5"/>
  <c r="AF60" i="5" s="1"/>
  <c r="Q92" i="5"/>
  <c r="AF92" i="5" s="1"/>
  <c r="Q108" i="5"/>
  <c r="AF108" i="5" s="1"/>
  <c r="Q124" i="5"/>
  <c r="AF124" i="5" s="1"/>
  <c r="Q156" i="5"/>
  <c r="AF156" i="5" s="1"/>
  <c r="Q134" i="5"/>
  <c r="AF134" i="5" s="1"/>
  <c r="M10" i="5"/>
  <c r="N10" i="5" s="1"/>
  <c r="M14" i="5"/>
  <c r="N14" i="5" s="1"/>
  <c r="AD14" i="5" s="1"/>
  <c r="M18" i="5"/>
  <c r="N18" i="5" s="1"/>
  <c r="M22" i="5"/>
  <c r="N22" i="5" s="1"/>
  <c r="AD22" i="5" s="1"/>
  <c r="M54" i="5"/>
  <c r="N54" i="5" s="1"/>
  <c r="AD54" i="5" s="1"/>
  <c r="M58" i="5"/>
  <c r="N58" i="5" s="1"/>
  <c r="AD58" i="5" s="1"/>
  <c r="M138" i="5"/>
  <c r="N138" i="5" s="1"/>
  <c r="M146" i="5"/>
  <c r="N146" i="5" s="1"/>
  <c r="M154" i="5"/>
  <c r="N154" i="5" s="1"/>
  <c r="M11" i="5"/>
  <c r="N11" i="5" s="1"/>
  <c r="AD11" i="5" s="1"/>
  <c r="M15" i="5"/>
  <c r="N15" i="5" s="1"/>
  <c r="M19" i="5"/>
  <c r="N19" i="5" s="1"/>
  <c r="AD19" i="5" s="1"/>
  <c r="M23" i="5"/>
  <c r="N23" i="5" s="1"/>
  <c r="AD23" i="5" s="1"/>
  <c r="M51" i="5"/>
  <c r="N51" i="5" s="1"/>
  <c r="AD51" i="5" s="1"/>
  <c r="M55" i="5"/>
  <c r="N55" i="5" s="1"/>
  <c r="M139" i="5"/>
  <c r="N139" i="5" s="1"/>
  <c r="AD139" i="5" s="1"/>
  <c r="M147" i="5"/>
  <c r="N147" i="5" s="1"/>
  <c r="AD147" i="5" s="1"/>
  <c r="M151" i="5"/>
  <c r="N151" i="5" s="1"/>
  <c r="AD151" i="5" s="1"/>
  <c r="M155" i="5"/>
  <c r="N155" i="5" s="1"/>
  <c r="AD155" i="5" s="1"/>
  <c r="M8" i="5"/>
  <c r="N8" i="5" s="1"/>
  <c r="M12" i="5"/>
  <c r="N12" i="5" s="1"/>
  <c r="M20" i="5"/>
  <c r="N20" i="5" s="1"/>
  <c r="AD20" i="5" s="1"/>
  <c r="M52" i="5"/>
  <c r="N52" i="5" s="1"/>
  <c r="M148" i="5"/>
  <c r="N148" i="5" s="1"/>
  <c r="M156" i="5"/>
  <c r="N156" i="5" s="1"/>
  <c r="M13" i="5"/>
  <c r="N13" i="5" s="1"/>
  <c r="AD13" i="5" s="1"/>
  <c r="M21" i="5"/>
  <c r="N21" i="5" s="1"/>
  <c r="AD21" i="5" s="1"/>
  <c r="M53" i="5"/>
  <c r="N53" i="5" s="1"/>
  <c r="AD53" i="5" s="1"/>
  <c r="M149" i="5"/>
  <c r="N149" i="5" s="1"/>
  <c r="AD149" i="5" s="1"/>
  <c r="M56" i="5"/>
  <c r="N56" i="5" s="1"/>
  <c r="AD56" i="5" s="1"/>
  <c r="M152" i="5"/>
  <c r="N152" i="5" s="1"/>
  <c r="AD152" i="5" s="1"/>
  <c r="M9" i="5"/>
  <c r="N9" i="5" s="1"/>
  <c r="AD9" i="5" s="1"/>
  <c r="M57" i="5"/>
  <c r="N57" i="5" s="1"/>
  <c r="AD57" i="5" s="1"/>
  <c r="M153" i="5"/>
  <c r="N153" i="5" s="1"/>
  <c r="AD153" i="5" s="1"/>
  <c r="M16" i="5"/>
  <c r="N16" i="5" s="1"/>
  <c r="AD16" i="5" s="1"/>
  <c r="M17" i="5"/>
  <c r="N17" i="5" s="1"/>
  <c r="AD17" i="5" s="1"/>
  <c r="M145" i="5"/>
  <c r="N145" i="5" s="1"/>
  <c r="AD145" i="5" s="1"/>
  <c r="M150" i="5"/>
  <c r="N150" i="5" s="1"/>
  <c r="AD150" i="5" s="1"/>
  <c r="R82" i="5" l="1"/>
  <c r="AG82" i="5" s="1"/>
  <c r="R67" i="5"/>
  <c r="AG67" i="5" s="1"/>
  <c r="R99" i="5"/>
  <c r="AG99" i="5" s="1"/>
  <c r="R97" i="5"/>
  <c r="AG97" i="5" s="1"/>
  <c r="R105" i="5"/>
  <c r="AG105" i="5" s="1"/>
  <c r="R124" i="5"/>
  <c r="AG124" i="5" s="1"/>
  <c r="R112" i="5"/>
  <c r="AG112" i="5" s="1"/>
  <c r="R62" i="5"/>
  <c r="AG62" i="5" s="1"/>
  <c r="R127" i="5"/>
  <c r="AG127" i="5" s="1"/>
  <c r="R132" i="5"/>
  <c r="AG132" i="5" s="1"/>
  <c r="R89" i="5"/>
  <c r="AG89" i="5" s="1"/>
  <c r="R60" i="5"/>
  <c r="AG60" i="5" s="1"/>
  <c r="R59" i="5"/>
  <c r="AG59" i="5" s="1"/>
  <c r="R123" i="5"/>
  <c r="AG123" i="5" s="1"/>
  <c r="R70" i="5"/>
  <c r="AG70" i="5" s="1"/>
  <c r="R92" i="5"/>
  <c r="AG92" i="5" s="1"/>
  <c r="R66" i="5"/>
  <c r="AG66" i="5" s="1"/>
  <c r="R90" i="5"/>
  <c r="AG90" i="5" s="1"/>
  <c r="R114" i="5"/>
  <c r="AG114" i="5" s="1"/>
  <c r="R93" i="5"/>
  <c r="AG93" i="5" s="1"/>
  <c r="R109" i="5"/>
  <c r="AG109" i="5" s="1"/>
  <c r="R116" i="5"/>
  <c r="AG116" i="5" s="1"/>
  <c r="R76" i="5"/>
  <c r="AG76" i="5" s="1"/>
  <c r="R125" i="5"/>
  <c r="AG125" i="5" s="1"/>
  <c r="R106" i="5"/>
  <c r="AG106" i="5" s="1"/>
  <c r="R83" i="5"/>
  <c r="AG83" i="5" s="1"/>
  <c r="R80" i="5"/>
  <c r="AG80" i="5" s="1"/>
  <c r="R126" i="5"/>
  <c r="AG126" i="5" s="1"/>
  <c r="R98" i="5"/>
  <c r="AG98" i="5" s="1"/>
  <c r="R100" i="5"/>
  <c r="AG100" i="5" s="1"/>
  <c r="R156" i="5"/>
  <c r="AG156" i="5" s="1"/>
  <c r="AD156" i="5"/>
  <c r="R12" i="5"/>
  <c r="AG12" i="5" s="1"/>
  <c r="AD12" i="5"/>
  <c r="R154" i="5"/>
  <c r="AG154" i="5" s="1"/>
  <c r="AD154" i="5"/>
  <c r="R10" i="5"/>
  <c r="AG10" i="5" s="1"/>
  <c r="AD10" i="5"/>
  <c r="R148" i="5"/>
  <c r="AG148" i="5" s="1"/>
  <c r="AD148" i="5"/>
  <c r="Q93" i="5"/>
  <c r="AF93" i="5" s="1"/>
  <c r="R128" i="5"/>
  <c r="AG128" i="5" s="1"/>
  <c r="R52" i="5"/>
  <c r="AG52" i="5" s="1"/>
  <c r="AD52" i="5"/>
  <c r="R55" i="5"/>
  <c r="AG55" i="5" s="1"/>
  <c r="AD55" i="5"/>
  <c r="R15" i="5"/>
  <c r="AG15" i="5" s="1"/>
  <c r="AD15" i="5"/>
  <c r="R18" i="5"/>
  <c r="AG18" i="5" s="1"/>
  <c r="AD18" i="5"/>
  <c r="R63" i="5"/>
  <c r="AG63" i="5" s="1"/>
  <c r="R74" i="5"/>
  <c r="AG74" i="5" s="1"/>
  <c r="R79" i="5"/>
  <c r="AG79" i="5" s="1"/>
  <c r="R84" i="5"/>
  <c r="AG84" i="5" s="1"/>
  <c r="R50" i="5"/>
  <c r="AG50" i="5" s="1"/>
  <c r="AD50" i="5"/>
  <c r="R8" i="5"/>
  <c r="AG8" i="5" s="1"/>
  <c r="AD8" i="5"/>
  <c r="R146" i="5"/>
  <c r="AG146" i="5" s="1"/>
  <c r="AD146" i="5"/>
  <c r="R107" i="5"/>
  <c r="AG107" i="5" s="1"/>
  <c r="R118" i="5"/>
  <c r="AG118" i="5" s="1"/>
  <c r="R138" i="5"/>
  <c r="AG138" i="5" s="1"/>
  <c r="AD138" i="5"/>
  <c r="Q83" i="5"/>
  <c r="AF83" i="5" s="1"/>
  <c r="R121" i="5"/>
  <c r="AG121" i="5" s="1"/>
  <c r="R69" i="5"/>
  <c r="AG69" i="5" s="1"/>
  <c r="R149" i="5"/>
  <c r="AG149" i="5" s="1"/>
  <c r="R115" i="5"/>
  <c r="AG115" i="5" s="1"/>
  <c r="Q133" i="5"/>
  <c r="AF133" i="5" s="1"/>
  <c r="R85" i="5"/>
  <c r="AG85" i="5" s="1"/>
  <c r="R77" i="5"/>
  <c r="AG77" i="5" s="1"/>
  <c r="Q157" i="5"/>
  <c r="AF157" i="5" s="1"/>
  <c r="R117" i="5"/>
  <c r="AG117" i="5" s="1"/>
  <c r="R37" i="5"/>
  <c r="AG37" i="5" s="1"/>
  <c r="R21" i="5"/>
  <c r="AG21" i="5" s="1"/>
  <c r="Q45" i="5"/>
  <c r="AF45" i="5" s="1"/>
  <c r="R13" i="5"/>
  <c r="AG13" i="5" s="1"/>
  <c r="Q109" i="5"/>
  <c r="AF109" i="5" s="1"/>
  <c r="Q136" i="5"/>
  <c r="AF136" i="5" s="1"/>
  <c r="R141" i="5"/>
  <c r="AG141" i="5" s="1"/>
  <c r="R61" i="5"/>
  <c r="AG61" i="5" s="1"/>
  <c r="R43" i="5"/>
  <c r="AG43" i="5" s="1"/>
  <c r="R42" i="5"/>
  <c r="AG42" i="5" s="1"/>
  <c r="R101" i="5"/>
  <c r="AG101" i="5" s="1"/>
  <c r="R46" i="5"/>
  <c r="AG46" i="5" s="1"/>
  <c r="R36" i="5"/>
  <c r="AG36" i="5" s="1"/>
  <c r="R44" i="5"/>
  <c r="AG44" i="5" s="1"/>
  <c r="R32" i="5"/>
  <c r="AG32" i="5" s="1"/>
  <c r="R75" i="5"/>
  <c r="AG75" i="5" s="1"/>
  <c r="R26" i="5"/>
  <c r="AG26" i="5" s="1"/>
  <c r="R28" i="5"/>
  <c r="AG28" i="5" s="1"/>
  <c r="R34" i="5"/>
  <c r="AG34" i="5" s="1"/>
  <c r="R20" i="5"/>
  <c r="AG20" i="5" s="1"/>
  <c r="R51" i="5"/>
  <c r="AG51" i="5" s="1"/>
  <c r="R11" i="5"/>
  <c r="AG11" i="5" s="1"/>
  <c r="R58" i="5"/>
  <c r="AG58" i="5" s="1"/>
  <c r="Q140" i="5"/>
  <c r="AF140" i="5" s="1"/>
  <c r="Q76" i="5"/>
  <c r="AF76" i="5" s="1"/>
  <c r="R122" i="5"/>
  <c r="AG122" i="5" s="1"/>
  <c r="R24" i="5"/>
  <c r="AG24" i="5" s="1"/>
  <c r="R155" i="5"/>
  <c r="AG155" i="5" s="1"/>
  <c r="Q67" i="5"/>
  <c r="AF67" i="5" s="1"/>
  <c r="Q131" i="5"/>
  <c r="AF131" i="5" s="1"/>
  <c r="Q49" i="5"/>
  <c r="AF49" i="5" s="1"/>
  <c r="Q64" i="5"/>
  <c r="AF64" i="5" s="1"/>
  <c r="Q123" i="5"/>
  <c r="AF123" i="5" s="1"/>
  <c r="R31" i="5"/>
  <c r="AG31" i="5" s="1"/>
  <c r="R39" i="5"/>
  <c r="AG39" i="5" s="1"/>
  <c r="R27" i="5"/>
  <c r="AG27" i="5" s="1"/>
  <c r="R72" i="5"/>
  <c r="AG72" i="5" s="1"/>
  <c r="R16" i="5"/>
  <c r="AG16" i="5" s="1"/>
  <c r="R152" i="5"/>
  <c r="AG152" i="5" s="1"/>
  <c r="Q118" i="5"/>
  <c r="AF118" i="5" s="1"/>
  <c r="Q88" i="5"/>
  <c r="AF88" i="5" s="1"/>
  <c r="Q121" i="5"/>
  <c r="AF121" i="5" s="1"/>
  <c r="Q144" i="5"/>
  <c r="AF144" i="5" s="1"/>
  <c r="Q126" i="5"/>
  <c r="AF126" i="5" s="1"/>
  <c r="R86" i="5"/>
  <c r="AG86" i="5" s="1"/>
  <c r="R150" i="5"/>
  <c r="AG150" i="5" s="1"/>
  <c r="Q70" i="5"/>
  <c r="AF70" i="5" s="1"/>
  <c r="R95" i="5"/>
  <c r="AG95" i="5" s="1"/>
  <c r="R23" i="5"/>
  <c r="AG23" i="5" s="1"/>
  <c r="R40" i="5"/>
  <c r="AG40" i="5" s="1"/>
  <c r="Q143" i="5"/>
  <c r="AF143" i="5" s="1"/>
  <c r="R113" i="5"/>
  <c r="AG113" i="5" s="1"/>
  <c r="Q80" i="5"/>
  <c r="AF80" i="5" s="1"/>
  <c r="R30" i="5"/>
  <c r="AG30" i="5" s="1"/>
  <c r="Q62" i="5"/>
  <c r="AF62" i="5" s="1"/>
  <c r="R38" i="5"/>
  <c r="AG38" i="5" s="1"/>
  <c r="Q59" i="5"/>
  <c r="AF59" i="5" s="1"/>
  <c r="R35" i="5"/>
  <c r="AG35" i="5" s="1"/>
  <c r="Q32" i="5"/>
  <c r="AF32" i="5" s="1"/>
  <c r="Q39" i="5"/>
  <c r="AF39" i="5" s="1"/>
  <c r="R25" i="5"/>
  <c r="AG25" i="5" s="1"/>
  <c r="R94" i="5"/>
  <c r="AG94" i="5" s="1"/>
  <c r="R56" i="5"/>
  <c r="AG56" i="5" s="1"/>
  <c r="R151" i="5"/>
  <c r="AG151" i="5" s="1"/>
  <c r="R14" i="5"/>
  <c r="AG14" i="5" s="1"/>
  <c r="R120" i="5"/>
  <c r="AG120" i="5" s="1"/>
  <c r="R104" i="5"/>
  <c r="AG104" i="5" s="1"/>
  <c r="R96" i="5"/>
  <c r="AG96" i="5" s="1"/>
  <c r="Q128" i="5"/>
  <c r="AF128" i="5" s="1"/>
  <c r="R110" i="5"/>
  <c r="AG110" i="5" s="1"/>
  <c r="R102" i="5"/>
  <c r="AG102" i="5" s="1"/>
  <c r="R119" i="5"/>
  <c r="AG119" i="5" s="1"/>
  <c r="Q71" i="5"/>
  <c r="AF71" i="5" s="1"/>
  <c r="R29" i="5"/>
  <c r="AG29" i="5" s="1"/>
  <c r="R153" i="5"/>
  <c r="AG153" i="5" s="1"/>
  <c r="Q105" i="5"/>
  <c r="AF105" i="5" s="1"/>
  <c r="Q41" i="5"/>
  <c r="AF41" i="5" s="1"/>
  <c r="R129" i="5"/>
  <c r="AG129" i="5" s="1"/>
  <c r="Q97" i="5"/>
  <c r="AF97" i="5" s="1"/>
  <c r="Q33" i="5"/>
  <c r="AF33" i="5" s="1"/>
  <c r="R73" i="5"/>
  <c r="AG73" i="5" s="1"/>
  <c r="Q107" i="5"/>
  <c r="AF107" i="5" s="1"/>
  <c r="R48" i="5"/>
  <c r="AG48" i="5" s="1"/>
  <c r="R91" i="5"/>
  <c r="AG91" i="5" s="1"/>
  <c r="R145" i="5"/>
  <c r="AG145" i="5" s="1"/>
  <c r="R57" i="5"/>
  <c r="AG57" i="5" s="1"/>
  <c r="R147" i="5"/>
  <c r="AG147" i="5" s="1"/>
  <c r="R54" i="5"/>
  <c r="AG54" i="5" s="1"/>
  <c r="Q89" i="5"/>
  <c r="AF89" i="5" s="1"/>
  <c r="Q81" i="5"/>
  <c r="AF81" i="5" s="1"/>
  <c r="Q112" i="5"/>
  <c r="AF112" i="5" s="1"/>
  <c r="Q158" i="5"/>
  <c r="AF158" i="5" s="1"/>
  <c r="Q27" i="5"/>
  <c r="AF27" i="5" s="1"/>
  <c r="R17" i="5"/>
  <c r="AG17" i="5" s="1"/>
  <c r="R9" i="5"/>
  <c r="AG9" i="5" s="1"/>
  <c r="R53" i="5"/>
  <c r="AG53" i="5" s="1"/>
  <c r="R139" i="5"/>
  <c r="AG139" i="5" s="1"/>
  <c r="R19" i="5"/>
  <c r="AG19" i="5" s="1"/>
  <c r="R22" i="5"/>
  <c r="AG22" i="5" s="1"/>
  <c r="Q99" i="5"/>
  <c r="AF99" i="5" s="1"/>
  <c r="R65" i="5"/>
  <c r="AG65" i="5" s="1"/>
  <c r="Q137" i="5"/>
  <c r="AF137" i="5" s="1"/>
  <c r="R78" i="5"/>
  <c r="AG78" i="5" s="1"/>
  <c r="Q142" i="5"/>
  <c r="AF142" i="5" s="1"/>
</calcChain>
</file>

<file path=xl/comments1.xml><?xml version="1.0" encoding="utf-8"?>
<comments xmlns="http://schemas.openxmlformats.org/spreadsheetml/2006/main">
  <authors>
    <author>Rolf Olav Dyrnes</author>
  </authors>
  <commentList>
    <comment ref="E7" authorId="0" shapeId="0">
      <text>
        <r>
          <rPr>
            <b/>
            <sz val="9"/>
            <color indexed="81"/>
            <rFont val="Tahoma"/>
            <charset val="1"/>
          </rPr>
          <t>Rolf Olav Dyrnes:</t>
        </r>
        <r>
          <rPr>
            <sz val="9"/>
            <color indexed="81"/>
            <rFont val="Tahoma"/>
            <charset val="1"/>
          </rPr>
          <t xml:space="preserve">
Velg område for kutt. Område 5 innebærer at området er "fredet" i kuttprosessen.</t>
        </r>
      </text>
    </comment>
    <comment ref="I7" authorId="0" shapeId="0">
      <text>
        <r>
          <rPr>
            <b/>
            <sz val="9"/>
            <color indexed="81"/>
            <rFont val="Tahoma"/>
            <family val="2"/>
          </rPr>
          <t>Rolf Olav Dyrnes:</t>
        </r>
        <r>
          <rPr>
            <sz val="9"/>
            <color indexed="81"/>
            <rFont val="Tahoma"/>
            <family val="2"/>
          </rPr>
          <t xml:space="preserve">
Legg inn korrigering for sum fastlønn som ikke skal være med i fordelingen, i hele 1000 kr. Husk fortegn minus.</t>
        </r>
      </text>
    </comment>
    <comment ref="L7" authorId="0" shapeId="0">
      <text>
        <r>
          <rPr>
            <b/>
            <sz val="9"/>
            <color indexed="81"/>
            <rFont val="Tahoma"/>
            <family val="2"/>
          </rPr>
          <t>Rolf Olav Dyrnes:</t>
        </r>
        <r>
          <rPr>
            <sz val="9"/>
            <color indexed="81"/>
            <rFont val="Tahoma"/>
            <family val="2"/>
          </rPr>
          <t xml:space="preserve">
Kutt før korrigering(kolonne h ikke hensyntatt)</t>
        </r>
      </text>
    </comment>
    <comment ref="N7" authorId="0" shapeId="0">
      <text>
        <r>
          <rPr>
            <b/>
            <sz val="9"/>
            <color indexed="81"/>
            <rFont val="Tahoma"/>
            <family val="2"/>
          </rPr>
          <t>Rolf Olav Dyrnes:</t>
        </r>
        <r>
          <rPr>
            <sz val="9"/>
            <color indexed="81"/>
            <rFont val="Tahoma"/>
            <family val="2"/>
          </rPr>
          <t xml:space="preserve">
Kutt etter korrigering(kolonne h hensyntatt)</t>
        </r>
      </text>
    </comment>
    <comment ref="Q7" authorId="0" shapeId="0">
      <text>
        <r>
          <rPr>
            <b/>
            <sz val="9"/>
            <color indexed="81"/>
            <rFont val="Tahoma"/>
            <family val="2"/>
          </rPr>
          <t>Rolf Olav Dyrnes:</t>
        </r>
        <r>
          <rPr>
            <sz val="9"/>
            <color indexed="81"/>
            <rFont val="Tahoma"/>
            <family val="2"/>
          </rPr>
          <t xml:space="preserve">
Ca. antall  kutt årsverk </t>
        </r>
      </text>
    </comment>
    <comment ref="R7" authorId="0" shapeId="0">
      <text>
        <r>
          <rPr>
            <b/>
            <sz val="9"/>
            <color indexed="81"/>
            <rFont val="Tahoma"/>
            <family val="2"/>
          </rPr>
          <t>Rolf Olav Dyrnes:</t>
        </r>
        <r>
          <rPr>
            <sz val="9"/>
            <color indexed="81"/>
            <rFont val="Tahoma"/>
            <family val="2"/>
          </rPr>
          <t xml:space="preserve">
Ca. antall kutt årsverk etter korrigering(kolonne h hensyntatt)</t>
        </r>
      </text>
    </comment>
  </commentList>
</comments>
</file>

<file path=xl/sharedStrings.xml><?xml version="1.0" encoding="utf-8"?>
<sst xmlns="http://schemas.openxmlformats.org/spreadsheetml/2006/main" count="24627" uniqueCount="1126">
  <si>
    <t>Org.enhet</t>
  </si>
  <si>
    <t>Antall Ansatte</t>
  </si>
  <si>
    <t>Antall Årsverk</t>
  </si>
  <si>
    <t>10000</t>
  </si>
  <si>
    <t>Po-Ordfø kontor</t>
  </si>
  <si>
    <t>10010</t>
  </si>
  <si>
    <t>Po - Politikere</t>
  </si>
  <si>
    <t>10030</t>
  </si>
  <si>
    <t>Råd-Sekr kontro</t>
  </si>
  <si>
    <t>12000</t>
  </si>
  <si>
    <t>Råd-Rådm. konto</t>
  </si>
  <si>
    <t>12010</t>
  </si>
  <si>
    <t>Råd Politisksek</t>
  </si>
  <si>
    <t>12030</t>
  </si>
  <si>
    <t>Råd-Kommuneadvo</t>
  </si>
  <si>
    <t>12050</t>
  </si>
  <si>
    <t>Råd - ORKidè</t>
  </si>
  <si>
    <t>12100</t>
  </si>
  <si>
    <t>Råd - Fagstab</t>
  </si>
  <si>
    <t>12110</t>
  </si>
  <si>
    <t>Råd-Fags Oppvek</t>
  </si>
  <si>
    <t>12111</t>
  </si>
  <si>
    <t>Råd-Fagstab H&amp;O</t>
  </si>
  <si>
    <t>12180</t>
  </si>
  <si>
    <t>Sam-Samf utvikl</t>
  </si>
  <si>
    <t>12200</t>
  </si>
  <si>
    <t>Per-Personalsek</t>
  </si>
  <si>
    <t>12220</t>
  </si>
  <si>
    <t>IKT - Ikt</t>
  </si>
  <si>
    <t>12230</t>
  </si>
  <si>
    <t>Per-Fellesutgif</t>
  </si>
  <si>
    <t>12240</t>
  </si>
  <si>
    <t>Per-Oppl. konto</t>
  </si>
  <si>
    <t>12250</t>
  </si>
  <si>
    <t>Per-Dokumentsen</t>
  </si>
  <si>
    <t>12500</t>
  </si>
  <si>
    <t>Øko-Økonomiseks</t>
  </si>
  <si>
    <t>12600</t>
  </si>
  <si>
    <t>Sto-Servicetorg</t>
  </si>
  <si>
    <t>12700</t>
  </si>
  <si>
    <t>NKk-Nordm.Kemne</t>
  </si>
  <si>
    <t>20100</t>
  </si>
  <si>
    <t>PPT-PP-tjeneste</t>
  </si>
  <si>
    <t>21100</t>
  </si>
  <si>
    <t>Allanengen bsk</t>
  </si>
  <si>
    <t>21110</t>
  </si>
  <si>
    <t>Allanengen Innføringsklasse</t>
  </si>
  <si>
    <t>21150</t>
  </si>
  <si>
    <t>Bjerkelund bsk</t>
  </si>
  <si>
    <t>21200</t>
  </si>
  <si>
    <t>Dalabrekka bsk</t>
  </si>
  <si>
    <t>21250</t>
  </si>
  <si>
    <t>Rensvik bsk</t>
  </si>
  <si>
    <t>21300</t>
  </si>
  <si>
    <t>Dale bsk</t>
  </si>
  <si>
    <t>21350</t>
  </si>
  <si>
    <t>Frei bsk</t>
  </si>
  <si>
    <t>21400</t>
  </si>
  <si>
    <t>Gomalandet bsk</t>
  </si>
  <si>
    <t>21500</t>
  </si>
  <si>
    <t>Innlandet bsk</t>
  </si>
  <si>
    <t>21600</t>
  </si>
  <si>
    <t>Nordlandet bsk</t>
  </si>
  <si>
    <t>21700</t>
  </si>
  <si>
    <t>Atlanten usk</t>
  </si>
  <si>
    <t>21710</t>
  </si>
  <si>
    <t>Atl usk Levende</t>
  </si>
  <si>
    <t>21750</t>
  </si>
  <si>
    <t>Frei usk</t>
  </si>
  <si>
    <t>21800</t>
  </si>
  <si>
    <t>Nordlandet usk</t>
  </si>
  <si>
    <t>21910</t>
  </si>
  <si>
    <t>Vok-Voksenoppl</t>
  </si>
  <si>
    <t>23000</t>
  </si>
  <si>
    <t>Bhg-Barnehager</t>
  </si>
  <si>
    <t>23150</t>
  </si>
  <si>
    <t>Bhg - Karihola</t>
  </si>
  <si>
    <t>23200</t>
  </si>
  <si>
    <t>Bhg - Heinsa</t>
  </si>
  <si>
    <t>23250</t>
  </si>
  <si>
    <t>Bhg - Juulenga</t>
  </si>
  <si>
    <t>23300</t>
  </si>
  <si>
    <t>Bhg - Dale</t>
  </si>
  <si>
    <t>23350</t>
  </si>
  <si>
    <t>Bhg - Fosna</t>
  </si>
  <si>
    <t>23450</t>
  </si>
  <si>
    <t>Bhg-Røsslyngvei</t>
  </si>
  <si>
    <t>23550</t>
  </si>
  <si>
    <t>Bhg - Rensvik</t>
  </si>
  <si>
    <t>25000</t>
  </si>
  <si>
    <t>Kul-kultur&amp;Ktil</t>
  </si>
  <si>
    <t>25200</t>
  </si>
  <si>
    <t>Kul-Atlanten id</t>
  </si>
  <si>
    <t>25210</t>
  </si>
  <si>
    <t>Kul - Atl.badet</t>
  </si>
  <si>
    <t>25220</t>
  </si>
  <si>
    <t>Kul - Atl. Cafè</t>
  </si>
  <si>
    <t>25300</t>
  </si>
  <si>
    <t>Kul-Kulturskole</t>
  </si>
  <si>
    <t>25400</t>
  </si>
  <si>
    <t>Kul - bibliotek</t>
  </si>
  <si>
    <t>30100</t>
  </si>
  <si>
    <t>ToK-Tild_koord</t>
  </si>
  <si>
    <t>30500</t>
  </si>
  <si>
    <t>Shj-Felleskjøkk</t>
  </si>
  <si>
    <t>30520</t>
  </si>
  <si>
    <t>Shj - Vaskeri</t>
  </si>
  <si>
    <t>30530</t>
  </si>
  <si>
    <t>Shj-Støttetjene</t>
  </si>
  <si>
    <t>31000</t>
  </si>
  <si>
    <t>Shj-Sykehjem</t>
  </si>
  <si>
    <t>31100</t>
  </si>
  <si>
    <t>Shj Kringlangti</t>
  </si>
  <si>
    <t>31120</t>
  </si>
  <si>
    <t>Shj Kringdemens</t>
  </si>
  <si>
    <t>31330</t>
  </si>
  <si>
    <t>Shj-Barmanh2etg</t>
  </si>
  <si>
    <t>31400</t>
  </si>
  <si>
    <t>Shj Bergan lang</t>
  </si>
  <si>
    <t>31410</t>
  </si>
  <si>
    <t>Shj Bergan dem1</t>
  </si>
  <si>
    <t>31420</t>
  </si>
  <si>
    <t>Shj Bergan dem2</t>
  </si>
  <si>
    <t>31430</t>
  </si>
  <si>
    <t>Shj Vakth sykep</t>
  </si>
  <si>
    <t>31500</t>
  </si>
  <si>
    <t>Shj - Frei</t>
  </si>
  <si>
    <t>31620</t>
  </si>
  <si>
    <t>StH-Forebyg/reh</t>
  </si>
  <si>
    <t>31700</t>
  </si>
  <si>
    <t>StH-Storhaugen</t>
  </si>
  <si>
    <t>31710</t>
  </si>
  <si>
    <t>StH-Øhjelp/kort</t>
  </si>
  <si>
    <t>31720</t>
  </si>
  <si>
    <t>StH-Rehab/kortt</t>
  </si>
  <si>
    <t>31730</t>
  </si>
  <si>
    <t>StH-Pall/kortti</t>
  </si>
  <si>
    <t>31740</t>
  </si>
  <si>
    <t>StH-Legetjenest</t>
  </si>
  <si>
    <t>32000</t>
  </si>
  <si>
    <t>Htj-Hjemmetjene</t>
  </si>
  <si>
    <t>32010</t>
  </si>
  <si>
    <t>Htj - Rode 1</t>
  </si>
  <si>
    <t>32020</t>
  </si>
  <si>
    <t>Htj - rode 2</t>
  </si>
  <si>
    <t>32030</t>
  </si>
  <si>
    <t>Htj - Rode 3</t>
  </si>
  <si>
    <t>32040</t>
  </si>
  <si>
    <t>Htj - Rode 4</t>
  </si>
  <si>
    <t>32050</t>
  </si>
  <si>
    <t>Htj - Rode 5</t>
  </si>
  <si>
    <t>32070</t>
  </si>
  <si>
    <t>Htj - Rode 7</t>
  </si>
  <si>
    <t>32300</t>
  </si>
  <si>
    <t>Htj-Roligh omso</t>
  </si>
  <si>
    <t>32310</t>
  </si>
  <si>
    <t>Htj-Barmanh bof</t>
  </si>
  <si>
    <t>32320</t>
  </si>
  <si>
    <t>Htj-Barmanh 4-6</t>
  </si>
  <si>
    <t>32700</t>
  </si>
  <si>
    <t>Htj-BPAssistent</t>
  </si>
  <si>
    <t>33000</t>
  </si>
  <si>
    <t>PHR-Psykisk hel</t>
  </si>
  <si>
    <t>33010</t>
  </si>
  <si>
    <t>PHR-Psyk hjemme</t>
  </si>
  <si>
    <t>33020</t>
  </si>
  <si>
    <t>PHR-Bergan bofe</t>
  </si>
  <si>
    <t>33030</t>
  </si>
  <si>
    <t>PHR-Ivar Aasens</t>
  </si>
  <si>
    <t>33040</t>
  </si>
  <si>
    <t>PHR-Rustjeneste</t>
  </si>
  <si>
    <t>33060</t>
  </si>
  <si>
    <t>PHR-Rask psyk h</t>
  </si>
  <si>
    <t>33080</t>
  </si>
  <si>
    <t>PHR-Housing Fir</t>
  </si>
  <si>
    <t>33100</t>
  </si>
  <si>
    <t>PHR-Tempokjelle</t>
  </si>
  <si>
    <t>34000</t>
  </si>
  <si>
    <t>NAV-Administras</t>
  </si>
  <si>
    <t>34010</t>
  </si>
  <si>
    <t>NAV-Mottak</t>
  </si>
  <si>
    <t>34020</t>
  </si>
  <si>
    <t>NAV-oppfølg 1</t>
  </si>
  <si>
    <t>34030</t>
  </si>
  <si>
    <t>NAV-Oppfølg 2</t>
  </si>
  <si>
    <t>34500</t>
  </si>
  <si>
    <t>FoI-Flyktn_innv</t>
  </si>
  <si>
    <t>35000</t>
  </si>
  <si>
    <t>BFH-Barnfamhels</t>
  </si>
  <si>
    <t>35100</t>
  </si>
  <si>
    <t>BFH-Barneverntj</t>
  </si>
  <si>
    <t>35200</t>
  </si>
  <si>
    <t>BFH-Foreb helse</t>
  </si>
  <si>
    <t>35400</t>
  </si>
  <si>
    <t>BFH - Oppl tjen</t>
  </si>
  <si>
    <t>36000</t>
  </si>
  <si>
    <t>Boh-Bo og habil</t>
  </si>
  <si>
    <t>36100</t>
  </si>
  <si>
    <t>BoH-Kirklandet</t>
  </si>
  <si>
    <t>36150</t>
  </si>
  <si>
    <t>BoH-Goma/Nordla</t>
  </si>
  <si>
    <t>36600</t>
  </si>
  <si>
    <t>BoH-Bekkefaret</t>
  </si>
  <si>
    <t>36640</t>
  </si>
  <si>
    <t>BoH-DaleSommero</t>
  </si>
  <si>
    <t>36650</t>
  </si>
  <si>
    <t>BoH-Frei</t>
  </si>
  <si>
    <t>36700</t>
  </si>
  <si>
    <t>BoH-Dagtilbud</t>
  </si>
  <si>
    <t>36810</t>
  </si>
  <si>
    <t>BoH-Institu/and</t>
  </si>
  <si>
    <t>36820</t>
  </si>
  <si>
    <t>BoH-Støttekonta</t>
  </si>
  <si>
    <t>38000</t>
  </si>
  <si>
    <t>HIS-Helseinnova</t>
  </si>
  <si>
    <t>38100</t>
  </si>
  <si>
    <t>HIS-Responssent</t>
  </si>
  <si>
    <t>38210</t>
  </si>
  <si>
    <t>HIS-utviklingss</t>
  </si>
  <si>
    <t>60000</t>
  </si>
  <si>
    <t>Kte-kommunaltek</t>
  </si>
  <si>
    <t>60040</t>
  </si>
  <si>
    <t>Kte-Anlegg</t>
  </si>
  <si>
    <t>60130</t>
  </si>
  <si>
    <t>Kte-VeiTrafPark</t>
  </si>
  <si>
    <t>60200</t>
  </si>
  <si>
    <t>Kte-VannAvløpSl</t>
  </si>
  <si>
    <t>60230</t>
  </si>
  <si>
    <t>Kte-RenovNæring</t>
  </si>
  <si>
    <t>62000</t>
  </si>
  <si>
    <t>PoB-Plan&amp;Bygges</t>
  </si>
  <si>
    <t>62010</t>
  </si>
  <si>
    <t>PoB-Oppmåling</t>
  </si>
  <si>
    <t>62900</t>
  </si>
  <si>
    <t>RoB-Regulering</t>
  </si>
  <si>
    <t>62950</t>
  </si>
  <si>
    <t>PoB-Byggesak</t>
  </si>
  <si>
    <t>64000</t>
  </si>
  <si>
    <t>Edr-Eiendomsdri</t>
  </si>
  <si>
    <t>64150</t>
  </si>
  <si>
    <t>Edr-Renhold</t>
  </si>
  <si>
    <t>64160</t>
  </si>
  <si>
    <t>Edr-Bolig &amp; for</t>
  </si>
  <si>
    <t>64190</t>
  </si>
  <si>
    <t>Edr-Drift&amp;Vedli</t>
  </si>
  <si>
    <t>64200</t>
  </si>
  <si>
    <t>Edr-Prosjekt</t>
  </si>
  <si>
    <t>Brann &amp; redning</t>
  </si>
  <si>
    <t>65000</t>
  </si>
  <si>
    <t>BoR-Brann&amp;redni</t>
  </si>
  <si>
    <t>65010</t>
  </si>
  <si>
    <t>BoR - Beredskap</t>
  </si>
  <si>
    <t>65030</t>
  </si>
  <si>
    <t>BoR Forebyggend</t>
  </si>
  <si>
    <t>Org.navn</t>
  </si>
  <si>
    <t>Barnehage</t>
  </si>
  <si>
    <t>Grunnskole</t>
  </si>
  <si>
    <t>SUM</t>
  </si>
  <si>
    <r>
      <rPr>
        <b/>
        <sz val="11"/>
        <rFont val="Calibri"/>
        <family val="2"/>
      </rPr>
      <t>Budsjett inkl. endring</t>
    </r>
  </si>
  <si>
    <t>10</t>
  </si>
  <si>
    <t>Fastlønn</t>
  </si>
  <si>
    <t>Sekretariat kontrollutvalg</t>
  </si>
  <si>
    <t>Rådmannens kontor</t>
  </si>
  <si>
    <t>Kommuneadvokat</t>
  </si>
  <si>
    <t>Samfunnsutvikling</t>
  </si>
  <si>
    <t>Opplæringskontor</t>
  </si>
  <si>
    <t>Dokumentsenter</t>
  </si>
  <si>
    <t>IKT</t>
  </si>
  <si>
    <t>Fellesutgifter</t>
  </si>
  <si>
    <t>Voksenopplæring</t>
  </si>
  <si>
    <t>Bibliotek</t>
  </si>
  <si>
    <t>Nordmøre Kemnerkontor</t>
  </si>
  <si>
    <t>PP-tjeneste for Nordmøre</t>
  </si>
  <si>
    <t>Allanengen skole</t>
  </si>
  <si>
    <t>Bjerkelund skole</t>
  </si>
  <si>
    <t>Dalabrekka skole</t>
  </si>
  <si>
    <t>Rensvik skole</t>
  </si>
  <si>
    <t>Dale barneskole</t>
  </si>
  <si>
    <t>Frei skole</t>
  </si>
  <si>
    <t>Gomalandet skole</t>
  </si>
  <si>
    <t>Innlandet skole</t>
  </si>
  <si>
    <t>Nordlandet skole</t>
  </si>
  <si>
    <t>Atlanten ungdomsskole</t>
  </si>
  <si>
    <t>Levende Vågen</t>
  </si>
  <si>
    <t>Frei ungdomsskole</t>
  </si>
  <si>
    <t>Nordlandet ungdomsskole</t>
  </si>
  <si>
    <t>Myra barnehage</t>
  </si>
  <si>
    <t>Karihola barnehage</t>
  </si>
  <si>
    <t>Heinsa barnehage</t>
  </si>
  <si>
    <t>Juulenga barnehage</t>
  </si>
  <si>
    <t>Dale barnehage</t>
  </si>
  <si>
    <t>Fosna barnehage</t>
  </si>
  <si>
    <t>Fløya barnehage</t>
  </si>
  <si>
    <t>Røsslyngveien barnehage</t>
  </si>
  <si>
    <t>Atlanten idrettspark</t>
  </si>
  <si>
    <t>Atlanterhavsbadet</t>
  </si>
  <si>
    <t>Atlanten Café</t>
  </si>
  <si>
    <t>Vaskeri</t>
  </si>
  <si>
    <t>Støttetjenester</t>
  </si>
  <si>
    <t>Vakthavende sykepleieteam</t>
  </si>
  <si>
    <t>Roligheten omsorgsboliger</t>
  </si>
  <si>
    <t>Barmanhaugen bofellesskap</t>
  </si>
  <si>
    <t>Bergan bofellesskap</t>
  </si>
  <si>
    <t>Ivar Aasensgt. boligfellesskap</t>
  </si>
  <si>
    <t>Rustjeneste</t>
  </si>
  <si>
    <t>Rask psykisk helsehjelp</t>
  </si>
  <si>
    <t>NAV</t>
  </si>
  <si>
    <t>Flyktning- og innvandrertjenesten</t>
  </si>
  <si>
    <t>Barneverntjenesten</t>
  </si>
  <si>
    <t>Opplæringstjenesten</t>
  </si>
  <si>
    <t>Støttekontakt, privat avlastning</t>
  </si>
  <si>
    <t>Responssenter</t>
  </si>
  <si>
    <t>Ramme</t>
  </si>
  <si>
    <t>Enhet</t>
  </si>
  <si>
    <t>Ansvar</t>
  </si>
  <si>
    <t>Konto</t>
  </si>
  <si>
    <t>Tjeneste</t>
  </si>
  <si>
    <t>10 POLITISK STYRING</t>
  </si>
  <si>
    <t>1000 POLITISK SEKRETARIAT</t>
  </si>
  <si>
    <t>1000 Ordførerens kontor</t>
  </si>
  <si>
    <t>10100 Fastlønn</t>
  </si>
  <si>
    <t>1000 Politisk styring</t>
  </si>
  <si>
    <t>10508 Fast bilgodtgjørelse og fri telefon</t>
  </si>
  <si>
    <t>10803 Godtgjørelse ordfører/varaordfører</t>
  </si>
  <si>
    <t>10900 Pensjonsinnskudd og trekkpliktige forsikringsordninger</t>
  </si>
  <si>
    <t>10902 Gruppelivsforsikring</t>
  </si>
  <si>
    <t>10990 Arbeidsgiveravgift</t>
  </si>
  <si>
    <t>11151 Bevertning (ved møter o.l.)</t>
  </si>
  <si>
    <t>11200 Samlepost annet forbruksmateriell, råvarer og tjenester</t>
  </si>
  <si>
    <t>11400 Annonse, reklame, informasjon</t>
  </si>
  <si>
    <t>11500 Opplæring, kurs, konferanse</t>
  </si>
  <si>
    <t>11600 Bilgodtgjørelse</t>
  </si>
  <si>
    <t>11601 Diettgodtgjørelse</t>
  </si>
  <si>
    <t>11700 Flybilletter, taxi etc.</t>
  </si>
  <si>
    <t>11707 Utgifter iflg bilag - lønnssystemet</t>
  </si>
  <si>
    <t>11950 Avgifter, gebyrer, lisenser o.l.</t>
  </si>
  <si>
    <t>12000 Kjøp og finansiell leasing av driftsmidler</t>
  </si>
  <si>
    <t>14290 Merverdiavgift som gir rett til momskompensasjon</t>
  </si>
  <si>
    <t>14902 Budsjettjusteringer</t>
  </si>
  <si>
    <t>17290 Kompensasjon moms påløpt i driftsregnskapet</t>
  </si>
  <si>
    <t>1001 Sentrale politiske utvalg</t>
  </si>
  <si>
    <t>10800 Møtegodtgjørelse</t>
  </si>
  <si>
    <t>10802 Tapt arbeidsfortjeneste</t>
  </si>
  <si>
    <t>10805 Godtgjørelse opposisjonsleder</t>
  </si>
  <si>
    <t>11000 Kontormateriell</t>
  </si>
  <si>
    <t>11206 Refusjon lønnsutgifter fast arbeidsgiver</t>
  </si>
  <si>
    <t>11650 Andre oppgavepliktige godtgjørelser</t>
  </si>
  <si>
    <t>11900 Leie av lokaler og grunn</t>
  </si>
  <si>
    <t>13750 Kjøp fra IKS der kommunen selv er deltager</t>
  </si>
  <si>
    <t>1100 Kontroll og revisjon</t>
  </si>
  <si>
    <t>14700 Overføring til andre (private)</t>
  </si>
  <si>
    <t>16901 Fordeling indirekte kostnader</t>
  </si>
  <si>
    <t>1900 Interne serviceenheter</t>
  </si>
  <si>
    <t>1002 Valg</t>
  </si>
  <si>
    <t>1003 Sekretariat kontrollutvalg</t>
  </si>
  <si>
    <t>17500 Refusjon fra kommuner</t>
  </si>
  <si>
    <t>12 SENTRALADMINISTRASJON</t>
  </si>
  <si>
    <t>1200 RÅDMANNENS KONTOR</t>
  </si>
  <si>
    <t>1200 Rådmannens kontor</t>
  </si>
  <si>
    <t>1200 Administrasjon</t>
  </si>
  <si>
    <t>11300 Post, banktjenester, telefon, internett/bredbånd</t>
  </si>
  <si>
    <t>12700 Andre tjenester (som inngår i egenproduksjon)</t>
  </si>
  <si>
    <t>14903 Forskuttering lønnsoppgjør</t>
  </si>
  <si>
    <t>17000 Refusjon fra staten</t>
  </si>
  <si>
    <t>1201 Felles driftsposter</t>
  </si>
  <si>
    <t>2440 Barneverntjeneste</t>
  </si>
  <si>
    <t>13700 Kjøp fra andre (private)</t>
  </si>
  <si>
    <t>14901 Reserverte tilleggsbev. lønn</t>
  </si>
  <si>
    <t>1203 Kommuneadvokat</t>
  </si>
  <si>
    <t>1205 Orkidé</t>
  </si>
  <si>
    <t>1211 Helse og sosial</t>
  </si>
  <si>
    <t>2410 Diagnose, behandling, re-/habilitering</t>
  </si>
  <si>
    <t>2420 Råd, veiledningog sosialt forebyggende ar</t>
  </si>
  <si>
    <t>2530 Helse og omsorgstjenester i institusjon</t>
  </si>
  <si>
    <t>2540 Helse og omsorgstjenester til hjemmeboend</t>
  </si>
  <si>
    <t>1212 Kultur og skole</t>
  </si>
  <si>
    <t>11202 Utgiftsdekning ikke oppgavepliktig</t>
  </si>
  <si>
    <t>2020 Grunnskole</t>
  </si>
  <si>
    <t>2850 Tjenester utenfor ordinær kommunalt ansva</t>
  </si>
  <si>
    <t>17300 Refusjon fra fylkeskommuner</t>
  </si>
  <si>
    <t>1214 Beredskap og skjenkebevilgninger</t>
  </si>
  <si>
    <t>2330 Annet forebyggende helsearbeid</t>
  </si>
  <si>
    <t>16200 Annet salg av varer og tjenester, gebyrer o.l. utenfor avgiftsområdet</t>
  </si>
  <si>
    <t>1215 Næringsavdelingen</t>
  </si>
  <si>
    <t>3250 Tilrettelegging og bistand for næringsliv</t>
  </si>
  <si>
    <t>1216 Andre næringsformål</t>
  </si>
  <si>
    <t>1218 SAMFUNNSUTVIKLING</t>
  </si>
  <si>
    <t>1218 Samfunnsutvikling</t>
  </si>
  <si>
    <t>14500 Overføring til kommuner</t>
  </si>
  <si>
    <t>1220 PERSONALSEKSJONEN</t>
  </si>
  <si>
    <t>1220 Personalseksjonen</t>
  </si>
  <si>
    <t>10200 Svangersk-/adopsj.vikarer</t>
  </si>
  <si>
    <t>11201 Velferdstiltak/gaver til ansatte og andre</t>
  </si>
  <si>
    <t>1224 Opplæringskontor</t>
  </si>
  <si>
    <t>10301 Div. lønnsgodtgjørelser</t>
  </si>
  <si>
    <t>17700 Refusjon fra andre (private)</t>
  </si>
  <si>
    <t>18101 Tilskudd lærlinger</t>
  </si>
  <si>
    <t>1225 Dokumentsenter</t>
  </si>
  <si>
    <t>11050 Lærebøker</t>
  </si>
  <si>
    <t>11602 Nattillegg</t>
  </si>
  <si>
    <t>12100 Kjøp, leie og leasing av transportmidler</t>
  </si>
  <si>
    <t>12400 Serviceavtaler, reparasjoner og vaktmestertjenester</t>
  </si>
  <si>
    <t>1222 IKT</t>
  </si>
  <si>
    <t>10202 Ferievikar</t>
  </si>
  <si>
    <t>10505 Lærlinger</t>
  </si>
  <si>
    <t>11150 Matvarer</t>
  </si>
  <si>
    <t>11301 Faste linjesamband</t>
  </si>
  <si>
    <t>11703 Vedl.hold og rep. av egne og leide biler</t>
  </si>
  <si>
    <t>1223 FELLESUTGIFTER</t>
  </si>
  <si>
    <t>1223 Fellesutgifter</t>
  </si>
  <si>
    <t>2150 Skolefritidstilbud</t>
  </si>
  <si>
    <t>10108 Seniortiltak</t>
  </si>
  <si>
    <t>2010 Førskole/barnehage</t>
  </si>
  <si>
    <t>2220 Skolelokaler</t>
  </si>
  <si>
    <t>2340 Aktiviserings- og servicetjenester overfor eldre og personer med funksjonsnedset</t>
  </si>
  <si>
    <t>2610 Institusjonslokaler</t>
  </si>
  <si>
    <t>3010 Plansaksbehandling</t>
  </si>
  <si>
    <t>3040 Bygge- og delesaksbehandling, ansvarsrett</t>
  </si>
  <si>
    <t>3200 Kommunal næringsvirksomhet</t>
  </si>
  <si>
    <t>3400 Produksjon av vann</t>
  </si>
  <si>
    <t>3450 Distribusjon av vann</t>
  </si>
  <si>
    <t>3530 Avløpsnett/innsamling av avløpsvann</t>
  </si>
  <si>
    <t>3550 Innsamling av avfall</t>
  </si>
  <si>
    <t>3600 Naturforvaltning og friluftsliv</t>
  </si>
  <si>
    <t>3800 Idrett</t>
  </si>
  <si>
    <t>3810 Kommunale idrettsbygg og idrettsanlegg</t>
  </si>
  <si>
    <t>2130 Voksenopplæring</t>
  </si>
  <si>
    <t>11302 Porto, frakt, bankgebyr</t>
  </si>
  <si>
    <t>3700 Bibliotek</t>
  </si>
  <si>
    <t>11651 Flyttegodtgjørelse</t>
  </si>
  <si>
    <t>11657 Stipend trekkfri</t>
  </si>
  <si>
    <t>2110 Styrket tilbud til førskolebarn</t>
  </si>
  <si>
    <t>11851 Forsikring yrkesskade og personansvar</t>
  </si>
  <si>
    <t>17100 Sykelønnsrefusjon</t>
  </si>
  <si>
    <t>1250 ØKONOMISEKSJONEN</t>
  </si>
  <si>
    <t>1250 Økonomiseksjonen</t>
  </si>
  <si>
    <t>10302 Ekstrahjelp</t>
  </si>
  <si>
    <t>10400 Overtidslønn</t>
  </si>
  <si>
    <t>11701 Skyss inkl. klienttransport</t>
  </si>
  <si>
    <t>2900 Interkommunale samarbeid (§§ 27/28a samar</t>
  </si>
  <si>
    <t>19001 Forsinkelsesrenter</t>
  </si>
  <si>
    <t>1260 KRISTIANSUND SERVICEKONTOR</t>
  </si>
  <si>
    <t>1260 Kristiansund servicekontor</t>
  </si>
  <si>
    <t>16000 Brukerbetaling for kommunale tjenester</t>
  </si>
  <si>
    <t>1270 NORDMØRE KEMNERKONTOR</t>
  </si>
  <si>
    <t>1270 Nordmøre Kemnerkontor</t>
  </si>
  <si>
    <t>12600 Renholds- og vaskeritjenester</t>
  </si>
  <si>
    <t>19 FELLES AVSETNINGER</t>
  </si>
  <si>
    <t>1900 FELLES AVSETNINGER</t>
  </si>
  <si>
    <t>1900 Felles avsetninger</t>
  </si>
  <si>
    <t>13000 Kjøp fra staten</t>
  </si>
  <si>
    <t>13500 Kjøp fra kommuner</t>
  </si>
  <si>
    <t>15700 Overføring til investeringsregnskapet</t>
  </si>
  <si>
    <t>15900 Avskrivninger</t>
  </si>
  <si>
    <t>1300 Administrasjonslokaler</t>
  </si>
  <si>
    <t>2210 Førskolelokaler/barnehager</t>
  </si>
  <si>
    <t>2320 Forebygging, helsestasjons- og skolehelse</t>
  </si>
  <si>
    <t>2650 Kommunalt disponerte boliger</t>
  </si>
  <si>
    <t>3030 Kart og oppmåling</t>
  </si>
  <si>
    <t>3150 Boligbygging og fysiske bomiljøtiltak</t>
  </si>
  <si>
    <t>3300 Samferdselsbedrifter/transporttiltak</t>
  </si>
  <si>
    <t>3350 Rekreasjon i tettsteder</t>
  </si>
  <si>
    <t>3380 Forebygging av branner og andre ulykker</t>
  </si>
  <si>
    <t>3390 Beredskap mot branner og andre ulykker</t>
  </si>
  <si>
    <t>3730 Kino</t>
  </si>
  <si>
    <t>3830 Musikk- og kulturskoler</t>
  </si>
  <si>
    <t>3850 Andre kulturaktiviteter og tilskudd til andres kulturbygg</t>
  </si>
  <si>
    <t>18900 Overføring fra andre (private)</t>
  </si>
  <si>
    <t>3320 Kommunale veger, miljø- og trafikksikkerh</t>
  </si>
  <si>
    <t>19900 Motpost avskrivinger</t>
  </si>
  <si>
    <t>8600 Avskrivninger</t>
  </si>
  <si>
    <t>20 PP-TJENESTEN</t>
  </si>
  <si>
    <t>2010 PP-TJENESTEN</t>
  </si>
  <si>
    <t>2010 PP-tjeneste for Nordmøre</t>
  </si>
  <si>
    <t>11800 Strøm</t>
  </si>
  <si>
    <t>19500 Bruk av bundne driftsfond</t>
  </si>
  <si>
    <t>21 GRUNNSKOLER</t>
  </si>
  <si>
    <t>2100 GRUNNSKOLE FELLES</t>
  </si>
  <si>
    <t>2100 Grunnskole felles</t>
  </si>
  <si>
    <t>10506 Stipend skattepliktig</t>
  </si>
  <si>
    <t>11055 Skolebibliotek</t>
  </si>
  <si>
    <t>2230 Skoleskyss</t>
  </si>
  <si>
    <t>14000 Overføring til staten</t>
  </si>
  <si>
    <t>2110 ALLANENGEN SKOLE</t>
  </si>
  <si>
    <t>2110 Allanengen skole</t>
  </si>
  <si>
    <t>10102 Lærerlønn</t>
  </si>
  <si>
    <t>10201 Sykevikar</t>
  </si>
  <si>
    <t>11051 Fritt skolemateriell</t>
  </si>
  <si>
    <t>11052 Heimkunnskap</t>
  </si>
  <si>
    <t>11053 Lekemateriell</t>
  </si>
  <si>
    <t>11054 Kunst og håndverk</t>
  </si>
  <si>
    <t>11100 Medisinsk forbruksmateriell</t>
  </si>
  <si>
    <t>11654 Klesgodtgjørelse</t>
  </si>
  <si>
    <t>11820 Fyringsolje</t>
  </si>
  <si>
    <t>11902 Svømmeundervisning</t>
  </si>
  <si>
    <t>11951 VAR-avg. inkl. mva kommunale bygg</t>
  </si>
  <si>
    <t>2111 Allanengen Innføringsklasse</t>
  </si>
  <si>
    <t>2115 BJERKELUND SKOLE</t>
  </si>
  <si>
    <t>2115 Bjerkelund skole</t>
  </si>
  <si>
    <t>11850 Forsikringer og utgifter til vakthold og sikring</t>
  </si>
  <si>
    <t>2120 DALABREKKA SKOLE</t>
  </si>
  <si>
    <t>2120 Dalabrekka skole</t>
  </si>
  <si>
    <t>12200 Leie av driftsmidler</t>
  </si>
  <si>
    <t>12300 Vedlikehold, byggtjenester og nybygg</t>
  </si>
  <si>
    <t>16301 Andre leieinntekter</t>
  </si>
  <si>
    <t>2125 RENSVIK SKOLE</t>
  </si>
  <si>
    <t>2125 Rensvik skole</t>
  </si>
  <si>
    <t>16300 Husleieinntekter, festeavgifter, utleie av lokaler</t>
  </si>
  <si>
    <t>2130 DALE BARNESKOLE</t>
  </si>
  <si>
    <t>2130 Dale barneskole</t>
  </si>
  <si>
    <t>2135 FREI SKOLE</t>
  </si>
  <si>
    <t>2135 Frei skole</t>
  </si>
  <si>
    <t xml:space="preserve"> Uten tjeneste</t>
  </si>
  <si>
    <t>2140 GOMALANDET SKOLE</t>
  </si>
  <si>
    <t>2140 Gomalandet skole</t>
  </si>
  <si>
    <t>2150 INNLANDET SKOLE</t>
  </si>
  <si>
    <t>2150 Innlandet skole</t>
  </si>
  <si>
    <t>11204 Arbeidsmateriell</t>
  </si>
  <si>
    <t>2160 NORDLANDET BARNESKOLE</t>
  </si>
  <si>
    <t>2160 Nordlandet skole</t>
  </si>
  <si>
    <t>2170 ATLANTEN UNGDOMSSKOLE</t>
  </si>
  <si>
    <t>2170 Atlanten ungdomsskole</t>
  </si>
  <si>
    <t>11810 Fjernvarme</t>
  </si>
  <si>
    <t>2171 Levende Vågen</t>
  </si>
  <si>
    <t>10203 Andre vikarer</t>
  </si>
  <si>
    <t>17002 Ref. NAV (ikke ref. sykelønn)</t>
  </si>
  <si>
    <t>2175 FREI UNGDOMSSKOLE</t>
  </si>
  <si>
    <t>2175 Frei ungdomsskole</t>
  </si>
  <si>
    <t>17101 Ref. svangerskap adopsjon</t>
  </si>
  <si>
    <t>2180 NORDLANDET UNGDOMSSKOLE</t>
  </si>
  <si>
    <t>2180 Nordlandet ungdomsskole</t>
  </si>
  <si>
    <t>11840 Bioenergi</t>
  </si>
  <si>
    <t>2190 KRISTIANSUND VOKSENOPPLÆRING</t>
  </si>
  <si>
    <t>2191 Kristiansund voksenopplæring</t>
  </si>
  <si>
    <t>10503 Trekkpliktig diett</t>
  </si>
  <si>
    <t>10893 Ny sjanse stønad</t>
  </si>
  <si>
    <t>16504 Salg varer og tjenester</t>
  </si>
  <si>
    <t>23 BARNEHAGER</t>
  </si>
  <si>
    <t>2300 BARNEHAGE FELLES</t>
  </si>
  <si>
    <t>2300 Barnehager felles</t>
  </si>
  <si>
    <t>13701 Statstilskudd til private barnehager</t>
  </si>
  <si>
    <t>2390 Ikke-kommunale barnehager</t>
  </si>
  <si>
    <t>2310 Myra barnehage</t>
  </si>
  <si>
    <t>2315 Karihola barnehage</t>
  </si>
  <si>
    <t>2320 Heinsa barnehage</t>
  </si>
  <si>
    <t>2325 Juulenga barnehage</t>
  </si>
  <si>
    <t>2330 Dale barnehage</t>
  </si>
  <si>
    <t>2335 Fosna barnehage</t>
  </si>
  <si>
    <t>2340 Fløya barnehage</t>
  </si>
  <si>
    <t>2345 Røsslyngveien barnehage</t>
  </si>
  <si>
    <t>2355 Rensvik barnehage</t>
  </si>
  <si>
    <t>25 KULTUR</t>
  </si>
  <si>
    <t>2500 KULTUR</t>
  </si>
  <si>
    <t>2500 Kulturavdelingen</t>
  </si>
  <si>
    <t>2310 Aktivitetstilbud barn og unge</t>
  </si>
  <si>
    <t>3650 Kulturminnevern</t>
  </si>
  <si>
    <t>3860 Kommunale kulturbygg</t>
  </si>
  <si>
    <t>10804 Godtgjørelse andre utvalg</t>
  </si>
  <si>
    <t>2501 Ytringskultur</t>
  </si>
  <si>
    <t>3750 Museer</t>
  </si>
  <si>
    <t>3770 Kulturformidling</t>
  </si>
  <si>
    <t>3920 Tilskudd til tros- og livssynssamfunn</t>
  </si>
  <si>
    <t>2502 Caroline</t>
  </si>
  <si>
    <t>2503 Festiviteten</t>
  </si>
  <si>
    <t>2507 Barne- og ungdomskultur</t>
  </si>
  <si>
    <t>13300 Kjøp fra fylkeskommuner</t>
  </si>
  <si>
    <t>16290 Billettinntekter</t>
  </si>
  <si>
    <t>16500 Annet avgiftspliktig salg av varer og tjenester</t>
  </si>
  <si>
    <t>16503 Kiosk-, kantinesalg avgpl</t>
  </si>
  <si>
    <t>2509 Fysisk aktivitet og friluftsliv</t>
  </si>
  <si>
    <t>2520 Atlanten idrettspark</t>
  </si>
  <si>
    <t>11702 Drivstoff</t>
  </si>
  <si>
    <t>12500 Materiell til vedlikehold, påkostning og nybygg</t>
  </si>
  <si>
    <t>2521 Atlanterhavsbadet</t>
  </si>
  <si>
    <t>10105 Tillegg utenom T-trinn</t>
  </si>
  <si>
    <t>10205 Tillegg utenom T-trinn</t>
  </si>
  <si>
    <t>11205 Klær og tekstiler</t>
  </si>
  <si>
    <t>11805 Lyskilder</t>
  </si>
  <si>
    <t>11830 Naturgass</t>
  </si>
  <si>
    <t>15500 Avsetninger til bundne fond</t>
  </si>
  <si>
    <t>16501 Billetter solarium avg.pliktig</t>
  </si>
  <si>
    <t>2522 Atlanten Café</t>
  </si>
  <si>
    <t>16505 Salg av mat, LAV SATS</t>
  </si>
  <si>
    <t>2523 Idrettshall</t>
  </si>
  <si>
    <t>16305 Strøminntekt ved utleieforhold</t>
  </si>
  <si>
    <t>2526 Uteanlegg</t>
  </si>
  <si>
    <t>2527 Isbane</t>
  </si>
  <si>
    <t>2530 Kristiansund kulturskole</t>
  </si>
  <si>
    <t>2540 Kristiansund bibliotek</t>
  </si>
  <si>
    <t>2541 Drift bibliotekbygg</t>
  </si>
  <si>
    <t>30 FELLESTJENESTER PLEIE OG OMSORG</t>
  </si>
  <si>
    <t>3000 PLEIE OG OMSORG FELLES</t>
  </si>
  <si>
    <t>3000 Pleie og omsorg felles</t>
  </si>
  <si>
    <t>10300 Engasjementer</t>
  </si>
  <si>
    <t>3001 Fellessystemer Pleie og omsorg</t>
  </si>
  <si>
    <t>3010 TILDELING OG KOORDINERING</t>
  </si>
  <si>
    <t>3010 Tildelingstjenesten</t>
  </si>
  <si>
    <t>31 SYKEHJEM</t>
  </si>
  <si>
    <t>3100 ENHET FOR SYKEHJEM</t>
  </si>
  <si>
    <t>3050 Felleskjøkkenet</t>
  </si>
  <si>
    <t>2730 Arbeidsrettede tiltak i kommunal regi</t>
  </si>
  <si>
    <t>3052 Vaskeri</t>
  </si>
  <si>
    <t>3053 Støttetjenester</t>
  </si>
  <si>
    <t>3056 Storhaugen helsehus bygg</t>
  </si>
  <si>
    <t>3100 Sykehjem - administrasjon</t>
  </si>
  <si>
    <t>11140 Medikamenter</t>
  </si>
  <si>
    <t>12090 Medisinsk utstyr</t>
  </si>
  <si>
    <t>3110 Kringsjå sykehjem - Langtid</t>
  </si>
  <si>
    <t>3112 Kringsjå sykehjem - Demens</t>
  </si>
  <si>
    <t>10750 Lønn renhold</t>
  </si>
  <si>
    <t>3133 Barmanhaugen 2. etg.</t>
  </si>
  <si>
    <t>3140 Bergan sykehjem - Demens 3</t>
  </si>
  <si>
    <t>3141 Bergan sykehjem - Demens 1</t>
  </si>
  <si>
    <t>3142 Bergan sykehjem - Demens 2</t>
  </si>
  <si>
    <t>3143 Vakthavende sykepleieteam</t>
  </si>
  <si>
    <t>3150 Frei sykehjem</t>
  </si>
  <si>
    <t>32 HJEMMETJENESTER</t>
  </si>
  <si>
    <t>3200 HJEMMETJENESTEN</t>
  </si>
  <si>
    <t>3200 Hjemmetjenestene felles</t>
  </si>
  <si>
    <t>3201 Hjemmetjenesten Rode 1</t>
  </si>
  <si>
    <t>11904 Intern husleie</t>
  </si>
  <si>
    <t>12702 Innleie fra vikarbyrå</t>
  </si>
  <si>
    <t>3202 Hjemmetjenesten Rode 2</t>
  </si>
  <si>
    <t>3203 Hjemmetjenesten Rode 3</t>
  </si>
  <si>
    <t>3204 Hjemmetjenesten Rode 4</t>
  </si>
  <si>
    <t>3205 Hjemmetjenesten Rode 5</t>
  </si>
  <si>
    <t>3207 Hjemmetjenesten Rode 7</t>
  </si>
  <si>
    <t>11905 Intern strøm</t>
  </si>
  <si>
    <t>3230 Roligheten omsorgsboliger</t>
  </si>
  <si>
    <t>3231 Barmanhaugen bofellesskap</t>
  </si>
  <si>
    <t>3232 Barmanhaugen 4.- 6. etg.</t>
  </si>
  <si>
    <t>3270 Brukerstyrt personlig assistenet (BPA)</t>
  </si>
  <si>
    <t>10504 Omsorgslønn/BPA</t>
  </si>
  <si>
    <t>33 PSYKISK HELSE OG RUS</t>
  </si>
  <si>
    <t>3300 PSYKISK HELSE OG RUS</t>
  </si>
  <si>
    <t>3300 Psykisk helse KB 22</t>
  </si>
  <si>
    <t>3301 Psykisk helse Sætherhaugen</t>
  </si>
  <si>
    <t>3302 Bergan bofellesskap</t>
  </si>
  <si>
    <t>3303 Ivar Aasensgt. boligfellesskap</t>
  </si>
  <si>
    <t>3304 Rustjeneste</t>
  </si>
  <si>
    <t>3306 Rask psykisk helsehjelp</t>
  </si>
  <si>
    <t>3309 P.Bendiksens gt. 39</t>
  </si>
  <si>
    <t>34 VELFERD</t>
  </si>
  <si>
    <t>3400 NAV KRISTIANSUND</t>
  </si>
  <si>
    <t>3400 NAV</t>
  </si>
  <si>
    <t>10892 Kvalifiseringsstønad</t>
  </si>
  <si>
    <t>2760 Kvalifiseringsordningen</t>
  </si>
  <si>
    <t>2430 Tilbud til personer med rusproblemer</t>
  </si>
  <si>
    <t>2810 Ytelse til livsopphold</t>
  </si>
  <si>
    <t>14705 Annen økonomisk hjelp</t>
  </si>
  <si>
    <t>14706 Boligtilskudd og bostøtte</t>
  </si>
  <si>
    <t>14707 Andre tilskudd til private</t>
  </si>
  <si>
    <t>17001 Tilskudd bostøtte</t>
  </si>
  <si>
    <t>3408 NAV Kristiansund</t>
  </si>
  <si>
    <t>3450 FLYKTNING- OG INNVANDRERTJENESTEN</t>
  </si>
  <si>
    <t>3450 Flyktning- og innvandrertjenesten</t>
  </si>
  <si>
    <t>2750 Introduksjonsordningen</t>
  </si>
  <si>
    <t>10891 Introduksjonsstønad</t>
  </si>
  <si>
    <t>18102 Integreringstilskudd</t>
  </si>
  <si>
    <t>35 BARN, FAMILIE, HELSE</t>
  </si>
  <si>
    <t>3500 BARN, FAMILIE, HELSE</t>
  </si>
  <si>
    <t>3500 Barn, familie og helse</t>
  </si>
  <si>
    <t>3510 Barneverntjenesten</t>
  </si>
  <si>
    <t>2510 Barneverntiltak når barnet ikke er plasse</t>
  </si>
  <si>
    <t>2520 Barneverntiltak når barnet er plassert av</t>
  </si>
  <si>
    <t>10500 Støttekontakt</t>
  </si>
  <si>
    <t>10501 Fosterhjem</t>
  </si>
  <si>
    <t>10509 Annen trekkpliktig godtgjørelse</t>
  </si>
  <si>
    <t>11203 Støttek/Avlastn./Fosterhj, utgiftsdekn. Ikke oppg.pl.</t>
  </si>
  <si>
    <t>14703 Lege, medisin, tannlege</t>
  </si>
  <si>
    <t>3511 Barnevern Averøy kommune</t>
  </si>
  <si>
    <t>10502 Avlastning</t>
  </si>
  <si>
    <t>3512 Barnevern Gjemnes kommune</t>
  </si>
  <si>
    <t>18100 Andre statlige overføringer</t>
  </si>
  <si>
    <t>3520 Forebyggende helsetjenester for barn og unge</t>
  </si>
  <si>
    <t>3522 Helsestasjonstjenester</t>
  </si>
  <si>
    <t>3523 Helsestasjon for gravide</t>
  </si>
  <si>
    <t>3524 Vaksinasjonskontoret</t>
  </si>
  <si>
    <t>3525 Skolehelsetjenester</t>
  </si>
  <si>
    <t>3526 Psykisk helsetjenester for barn og familier</t>
  </si>
  <si>
    <t>3528 Fysioterapi for barn og unge</t>
  </si>
  <si>
    <t>3537 Voldtektsmottak</t>
  </si>
  <si>
    <t>3540 Opplæringstjenesten</t>
  </si>
  <si>
    <t>36 BO OG HABILITERING</t>
  </si>
  <si>
    <t>3600 BO OG HABILITERING</t>
  </si>
  <si>
    <t>3600 Bo- og dagtilbud/oppfølging felles</t>
  </si>
  <si>
    <t>3610 Roligheten boliger</t>
  </si>
  <si>
    <t>3611 Myra boliger</t>
  </si>
  <si>
    <t>3612 Sildstimen 1</t>
  </si>
  <si>
    <t>3614 Eventyrveien 4</t>
  </si>
  <si>
    <t>3615 Grunden 1</t>
  </si>
  <si>
    <t>3616 Grunden 2</t>
  </si>
  <si>
    <t>3617 Eaholmveien</t>
  </si>
  <si>
    <t>3660 Bekkefaret 12</t>
  </si>
  <si>
    <t>3661 Bekkefaret 14</t>
  </si>
  <si>
    <t>3662 Bekkefaret 16</t>
  </si>
  <si>
    <t>3663 Naustveien 26</t>
  </si>
  <si>
    <t>3664 Smørsoppen 30</t>
  </si>
  <si>
    <t>3665 Breilisikten boliger</t>
  </si>
  <si>
    <t>3666 Rensviktunet boliger</t>
  </si>
  <si>
    <t>3670 Morbærtreet</t>
  </si>
  <si>
    <t>3671 Stortua arbeidssenter</t>
  </si>
  <si>
    <t>3672 Dale dagsenter og kantinedrift</t>
  </si>
  <si>
    <t>3673 Rena bruk</t>
  </si>
  <si>
    <t>3674 Thorleifvangen</t>
  </si>
  <si>
    <t>3680 Rensviktunet avlastning</t>
  </si>
  <si>
    <t>3681 Karitunet avlastning</t>
  </si>
  <si>
    <t>3682 Støttekontakt, privat avlastning</t>
  </si>
  <si>
    <t>37 STORHAUGEN HELSEHUS</t>
  </si>
  <si>
    <t>3170 STORHAUGEN HELSEHUS</t>
  </si>
  <si>
    <t>3161 Friskliv, mestring</t>
  </si>
  <si>
    <t>3162 Rehabilitering</t>
  </si>
  <si>
    <t>3164 Forebyggende eldre</t>
  </si>
  <si>
    <t>3165 Driftstilskudd fysioterapi</t>
  </si>
  <si>
    <t>13702 Tilskudd leger, fysioterapeuter</t>
  </si>
  <si>
    <t>3170 Storhaugen Helsehus - felles</t>
  </si>
  <si>
    <t>10901 Ikke avgiftspliktig pensjon</t>
  </si>
  <si>
    <t>3171 Storhaugen helsehus - Døgndrift</t>
  </si>
  <si>
    <t>2560 Akutthjelp helse- og omsorgstjenesten</t>
  </si>
  <si>
    <t>3174 Samfunnsmedisin</t>
  </si>
  <si>
    <t>12701 Praksiskompensasjon</t>
  </si>
  <si>
    <t>3175 Turnuslege</t>
  </si>
  <si>
    <t>13800 Kjøp fra kommunalt foretak i egen kommune</t>
  </si>
  <si>
    <t>3176 Legevakt</t>
  </si>
  <si>
    <t>3177 Fastlegeordning</t>
  </si>
  <si>
    <t>3178 AMK</t>
  </si>
  <si>
    <t>3180 Kommunalt legearbeid</t>
  </si>
  <si>
    <t>38 REGIONALT SENTER FOR HELSEINNOVASJON</t>
  </si>
  <si>
    <t>3800 REGINONALT SENTER FOR HELSEINNOVASJON</t>
  </si>
  <si>
    <t>3800 Helseinnovasjon - administrasjon</t>
  </si>
  <si>
    <t>3810 Responssenter</t>
  </si>
  <si>
    <t>16900 Fordelte utgifter / Internsalg</t>
  </si>
  <si>
    <t>3811 Responsteam</t>
  </si>
  <si>
    <t>3812 Nasjonalt velferdsteknologiprogram</t>
  </si>
  <si>
    <t>3821 Utviklingssenter for sykehjem</t>
  </si>
  <si>
    <t>45 EKSTERNE ENHETER</t>
  </si>
  <si>
    <t>4500 EKSTERNE ENHETER</t>
  </si>
  <si>
    <t>4501 Kristiansund Havnekasse</t>
  </si>
  <si>
    <t>14800 Overføring til kommunalt foretak i egen kommune</t>
  </si>
  <si>
    <t>4502 Sundbåtvesenet KF</t>
  </si>
  <si>
    <t>4503 Kirkelig Fellesråd</t>
  </si>
  <si>
    <t>3900 Den norske kirke</t>
  </si>
  <si>
    <t>4505 Varde AS</t>
  </si>
  <si>
    <t>4506 Nordmøre Krisesenter IKS</t>
  </si>
  <si>
    <t>60 KOMMUNALTEKNIKK</t>
  </si>
  <si>
    <t>6000 KOMMUNALTEKNIKK</t>
  </si>
  <si>
    <t>6000 Driftsbygg Hagelin</t>
  </si>
  <si>
    <t>12303 Fordelte utg. verksted</t>
  </si>
  <si>
    <t>6001 Vedlikeholdsavdeling VAR m.m.</t>
  </si>
  <si>
    <t>10700 Lønn vedlikehold</t>
  </si>
  <si>
    <t>12302 Fordelt utg. maskin/bil</t>
  </si>
  <si>
    <t>6002 Drift av biler, maskiner, kompressorer, rigger</t>
  </si>
  <si>
    <t>12301 Fordelt utg. eget personell</t>
  </si>
  <si>
    <t>6003 Bil- og maskinverksted</t>
  </si>
  <si>
    <t>6004 Anleggsavdelingen</t>
  </si>
  <si>
    <t>6010 Byingeniørens kontor</t>
  </si>
  <si>
    <t>6011 Riksveier</t>
  </si>
  <si>
    <t>6012 Fylkesveier</t>
  </si>
  <si>
    <t>6013 Kommunale veier</t>
  </si>
  <si>
    <t>6014 Vei- og gatelys</t>
  </si>
  <si>
    <t>6018 Sivilforsvaret</t>
  </si>
  <si>
    <t>1800 Diverse fellesutgifter</t>
  </si>
  <si>
    <t>6020 Vann</t>
  </si>
  <si>
    <t>15001 Kalkylerente VARSF</t>
  </si>
  <si>
    <t>8700 Renter/utbytte og lån (innlån og utlån)</t>
  </si>
  <si>
    <t>16400 Avgiftspliktige gebyrer</t>
  </si>
  <si>
    <t>16401 Gebyrer etter mengde</t>
  </si>
  <si>
    <t>16402 Forbruksgebyr stipulert</t>
  </si>
  <si>
    <t>16403 Nettgebyr</t>
  </si>
  <si>
    <t>16404 Andre gebyrer</t>
  </si>
  <si>
    <t>6022 Avløp</t>
  </si>
  <si>
    <t>3500 Avløpsrensing</t>
  </si>
  <si>
    <t>6023 Renovasjon</t>
  </si>
  <si>
    <t>16406 Renovasjon grå dunk</t>
  </si>
  <si>
    <t>16407 Renovasjon grønn dunk</t>
  </si>
  <si>
    <t>16502 Andre gebyrer avg.pliktig</t>
  </si>
  <si>
    <t>6024 Avfall næringsvirksomhet</t>
  </si>
  <si>
    <t>14001 Skatt næringsavfall</t>
  </si>
  <si>
    <t>14702 Tap på fordringer</t>
  </si>
  <si>
    <t>6025 Slam</t>
  </si>
  <si>
    <t>3540 Tømming av slamavskillere, septiktanker o</t>
  </si>
  <si>
    <t>6026 Park</t>
  </si>
  <si>
    <t>6027 Utenomhus</t>
  </si>
  <si>
    <t>62 PLAN OG BYGGESAK</t>
  </si>
  <si>
    <t>6200 PLAN OG BYGGESAK</t>
  </si>
  <si>
    <t>6200 Bygningssjefens kontor</t>
  </si>
  <si>
    <t>3050 Eierseksjonering</t>
  </si>
  <si>
    <t>6201 Oppmålingsavdelingen</t>
  </si>
  <si>
    <t>6202 Selvkost Plan og byggesak</t>
  </si>
  <si>
    <t>64 EIENDOMSDRIFT</t>
  </si>
  <si>
    <t>6400 EIENDOMSDRIFT</t>
  </si>
  <si>
    <t>6400 Administrasjon</t>
  </si>
  <si>
    <t>1210 Forvaltningsutgifter i eiendomsforvaltnin</t>
  </si>
  <si>
    <t>6415 Renhold</t>
  </si>
  <si>
    <t>3930 Kirkegårder, gravlunder og krematorier</t>
  </si>
  <si>
    <t>6416 Boliger</t>
  </si>
  <si>
    <t>16304 Festeavgifter</t>
  </si>
  <si>
    <t>6417 Forretnings- og administrasjonsbygg</t>
  </si>
  <si>
    <t>6418 Kulturbygg</t>
  </si>
  <si>
    <t>6419 Formålsbygg</t>
  </si>
  <si>
    <t>65 BRANN OG REDNING</t>
  </si>
  <si>
    <t>6500 BRANN OG REDNING</t>
  </si>
  <si>
    <t>6501 Utrykningsstyrken</t>
  </si>
  <si>
    <t>6503 Feiing</t>
  </si>
  <si>
    <t>16409 Feiegebyrer</t>
  </si>
  <si>
    <t>18500 Overføring fra kommuner</t>
  </si>
  <si>
    <t>6504 NIUA</t>
  </si>
  <si>
    <t>19000 Renteinntekter</t>
  </si>
  <si>
    <t>70 SKATT, RAMMETILSKUDD M.V.</t>
  </si>
  <si>
    <t>7000 SKATT, RAMMETILSKUDD M.V.</t>
  </si>
  <si>
    <t>7000 Skatt og rammetilskudd</t>
  </si>
  <si>
    <t>18000 Rammetilskudd</t>
  </si>
  <si>
    <t>8400 Statlig rammetilskudd og øvrige generelle</t>
  </si>
  <si>
    <t>18001 Inntektsutjevning rammetilskudd</t>
  </si>
  <si>
    <t>8500 Generelt statstilskudd vedr. flytninger m</t>
  </si>
  <si>
    <t>18103 Rentekompensasjon</t>
  </si>
  <si>
    <t>18700 Skatt på inntekt og formue</t>
  </si>
  <si>
    <t>8000 Skatt på inntekt og formue</t>
  </si>
  <si>
    <t>18740 Eiendomsskatt annen eiendom</t>
  </si>
  <si>
    <t>18750 Eiendomsskatt boliger og fritidseiendommer</t>
  </si>
  <si>
    <t>7010 Finansområdet</t>
  </si>
  <si>
    <t>15000 Renteutgifter, provisjoner og andre finansutgifter</t>
  </si>
  <si>
    <t>15100 Avdrag</t>
  </si>
  <si>
    <t>15400 Avsetninger til disposisjonsfond</t>
  </si>
  <si>
    <t>8800 Interne finanstransaksjoner</t>
  </si>
  <si>
    <t>19002 Renter på utlån</t>
  </si>
  <si>
    <t>19050 Utbytte og eieruttak</t>
  </si>
  <si>
    <t>Radetiketter</t>
  </si>
  <si>
    <t>Totalsum</t>
  </si>
  <si>
    <t>Summer av Budsjett inkl. endring</t>
  </si>
  <si>
    <t>Kontogr</t>
  </si>
  <si>
    <t>(Flere elementer)</t>
  </si>
  <si>
    <t>HRM</t>
  </si>
  <si>
    <t>Kommune</t>
  </si>
  <si>
    <t>Sektor</t>
  </si>
  <si>
    <t>Enhet nummer</t>
  </si>
  <si>
    <t>Avdeling nummer</t>
  </si>
  <si>
    <t>Avdeling</t>
  </si>
  <si>
    <t>KSU</t>
  </si>
  <si>
    <t>1 POLITIKK OG ADMINISTRASJON</t>
  </si>
  <si>
    <t>Politikk</t>
  </si>
  <si>
    <t>Ordførers kontor</t>
  </si>
  <si>
    <t>Pol - Ordførers kontor</t>
  </si>
  <si>
    <t>Politikere</t>
  </si>
  <si>
    <t>Pol - Politikere</t>
  </si>
  <si>
    <t>Fagstab Rådmann</t>
  </si>
  <si>
    <t xml:space="preserve">Råd - Rådmannens kontor </t>
  </si>
  <si>
    <t>Råd - Sekretariat kontrollutvalg</t>
  </si>
  <si>
    <t>Politisk sekretariat</t>
  </si>
  <si>
    <t>Råd - Politisk sekretariat</t>
  </si>
  <si>
    <t>Råd - Kommuneadvokat</t>
  </si>
  <si>
    <t>Råd - ORKidé</t>
  </si>
  <si>
    <t>Fagstab Ass. Rådmann</t>
  </si>
  <si>
    <t>Råd - Fagstab Oppvekst</t>
  </si>
  <si>
    <t>Råd - Fagstab Helse og omsorg</t>
  </si>
  <si>
    <t>Sam - Samfunnsutvikling</t>
  </si>
  <si>
    <t>Personalseksjon</t>
  </si>
  <si>
    <t>Personal</t>
  </si>
  <si>
    <t>Per - Personal</t>
  </si>
  <si>
    <t>Per - Fellesutgifter</t>
  </si>
  <si>
    <t>Per - Opplæringskontor</t>
  </si>
  <si>
    <t>Per - Dokumentsenter</t>
  </si>
  <si>
    <t>Økonomiseksjon</t>
  </si>
  <si>
    <t>Økonomi</t>
  </si>
  <si>
    <t>Øko - Økonomiseksjon</t>
  </si>
  <si>
    <t>Servicetorg</t>
  </si>
  <si>
    <t>Sto - Servicetorg</t>
  </si>
  <si>
    <t>NKk - Nordmøre Kemnerkontor</t>
  </si>
  <si>
    <t>2 OPPVEKST</t>
  </si>
  <si>
    <t>PPT - PP-tjeneste</t>
  </si>
  <si>
    <t>Allanengen barneskole</t>
  </si>
  <si>
    <t>Allanengen skole innføring</t>
  </si>
  <si>
    <t>Allanengen bsk - Innføring</t>
  </si>
  <si>
    <t>Bjerkelund barneskole</t>
  </si>
  <si>
    <t>Dalabrekka barneskole</t>
  </si>
  <si>
    <t>Rensvik barneskole</t>
  </si>
  <si>
    <t>Dale skole</t>
  </si>
  <si>
    <t>Frei barneskole</t>
  </si>
  <si>
    <t>Gomalandet barneskole</t>
  </si>
  <si>
    <t>Innlandet barneskole</t>
  </si>
  <si>
    <t>Nordlandet barneskole</t>
  </si>
  <si>
    <t>Atlanten usk - Levende Vågen</t>
  </si>
  <si>
    <t>Vok - Voksenopplæring</t>
  </si>
  <si>
    <t>Barnehager</t>
  </si>
  <si>
    <t>Bhg - Barnehager</t>
  </si>
  <si>
    <t>Bhg - Røsslyngveien</t>
  </si>
  <si>
    <t>35 BARN - FAMILIE - HELSE</t>
  </si>
  <si>
    <t>Barn - familie - helse</t>
  </si>
  <si>
    <t>Barn, familie, helse</t>
  </si>
  <si>
    <t>BFH - Barn, familie, helse</t>
  </si>
  <si>
    <t>BFH  - Barneverntjenesten</t>
  </si>
  <si>
    <t>BFH  - Oppdragstakere Averøy</t>
  </si>
  <si>
    <t>BFH  - Oppdragstakere Gjemnes</t>
  </si>
  <si>
    <t>BFH  - Oppdragstakere Kristiansund</t>
  </si>
  <si>
    <t>Forebyggende helsetjenester</t>
  </si>
  <si>
    <t>BFH  - Forebyggende helsetjenester</t>
  </si>
  <si>
    <t>BFH  - Opplæringstjenesten</t>
  </si>
  <si>
    <t>3 HELSE OG OMSORG</t>
  </si>
  <si>
    <t>30 FELLESTJENESTER HELSE OG OMSORG</t>
  </si>
  <si>
    <t>Tildeling og koordinering</t>
  </si>
  <si>
    <t>ToK - Tildeling og koordinering</t>
  </si>
  <si>
    <t>Sykehjem og fellestjenester</t>
  </si>
  <si>
    <t>Sykehjem</t>
  </si>
  <si>
    <t>Shj - Sykehjem</t>
  </si>
  <si>
    <t>Felleskjøkken</t>
  </si>
  <si>
    <t>Shj - Felleskjøkken</t>
  </si>
  <si>
    <t>Shj - Støttetjenester</t>
  </si>
  <si>
    <t>Kringsjå langtid</t>
  </si>
  <si>
    <t>Shj - Kringsjå langtid</t>
  </si>
  <si>
    <t>Kringsjå demens</t>
  </si>
  <si>
    <t>Shj - Kringsjå demens</t>
  </si>
  <si>
    <t>Barmanhaugen 2. etg</t>
  </si>
  <si>
    <t>Shj - Barmanhaugen 2. etg</t>
  </si>
  <si>
    <t>Bergan langtid</t>
  </si>
  <si>
    <t>Shj - Bergan langtid</t>
  </si>
  <si>
    <t>Bergan demens 1. etg</t>
  </si>
  <si>
    <t>Shj - Bergan demens 1. etg</t>
  </si>
  <si>
    <t>Bergan demens 2. etg</t>
  </si>
  <si>
    <t>Shj - Bergan demens 2. etg</t>
  </si>
  <si>
    <t>Shj - Vakthavende sykepleieteam</t>
  </si>
  <si>
    <t>Frei</t>
  </si>
  <si>
    <t>Hjemmetjenester</t>
  </si>
  <si>
    <t>Htj - Hjemmetjenester</t>
  </si>
  <si>
    <t>Rode 1</t>
  </si>
  <si>
    <t>Rode 2</t>
  </si>
  <si>
    <t>Htj - Rode 2</t>
  </si>
  <si>
    <t>Rode 3</t>
  </si>
  <si>
    <t>Rode 4</t>
  </si>
  <si>
    <t>Rode 5</t>
  </si>
  <si>
    <t>Rode 6</t>
  </si>
  <si>
    <t>Htj - Rode 6</t>
  </si>
  <si>
    <t>Rode 7</t>
  </si>
  <si>
    <t>Htj - Roligheten omsorgsboliger</t>
  </si>
  <si>
    <t>Htj - Barmanhaugen bofellesskap</t>
  </si>
  <si>
    <t>Barmanhaugen 4.-6.etg.</t>
  </si>
  <si>
    <t>Htj - Barmanhaugen 4.-6.etg.</t>
  </si>
  <si>
    <t>Brukerstyrt personlig assistent</t>
  </si>
  <si>
    <t>Htj - Brukerstyrt personlig assistent</t>
  </si>
  <si>
    <t>Psykisk helse og rus</t>
  </si>
  <si>
    <t>PHR - Psykisk helse og rus</t>
  </si>
  <si>
    <t>PHR - Psykiatrisk hjemmetjeneste</t>
  </si>
  <si>
    <t>PHR - Bergan bofellesskap</t>
  </si>
  <si>
    <t>PHR - Ivar Aasensgt. boligfellesskap</t>
  </si>
  <si>
    <t>PHR - Rustjeneste</t>
  </si>
  <si>
    <t>PHR - Rask psykisk helsehjelp</t>
  </si>
  <si>
    <t>Housing first</t>
  </si>
  <si>
    <t>PHR - Housing first</t>
  </si>
  <si>
    <t>PHR - Bendixens gt. 39</t>
  </si>
  <si>
    <t>Tempokjelleren</t>
  </si>
  <si>
    <t>PHR - Tempokjelleren</t>
  </si>
  <si>
    <t>NAV - Nav</t>
  </si>
  <si>
    <t>Mottak</t>
  </si>
  <si>
    <t>NAV - Mottak</t>
  </si>
  <si>
    <t>Oppfølging 1</t>
  </si>
  <si>
    <t>NAV - Oppfølging 1</t>
  </si>
  <si>
    <t>Oppfølging 2</t>
  </si>
  <si>
    <t>NAV - Oppfølging 2</t>
  </si>
  <si>
    <t>FoI - Flyktning- og innvandrertjenesten</t>
  </si>
  <si>
    <t>Oppdragstakere</t>
  </si>
  <si>
    <t>FoI - Oppdragstakere</t>
  </si>
  <si>
    <t>Bo og habilitering</t>
  </si>
  <si>
    <t>BoH - Bo og habilitering</t>
  </si>
  <si>
    <t>Kirklandet</t>
  </si>
  <si>
    <t>BoH - Kirklandet</t>
  </si>
  <si>
    <t>Goma/Nordlandet</t>
  </si>
  <si>
    <t>BoH - Goma/Nordlandet</t>
  </si>
  <si>
    <t>Bekkefaret</t>
  </si>
  <si>
    <t>BoH - Bekkefaret</t>
  </si>
  <si>
    <t>Dale/Sommero</t>
  </si>
  <si>
    <t>BoH - Dale/Sommero</t>
  </si>
  <si>
    <t>BoH - Frei</t>
  </si>
  <si>
    <t>Dagtilbud</t>
  </si>
  <si>
    <t>BoH - Dagtilbud</t>
  </si>
  <si>
    <t>Institusjon/andre tjenester</t>
  </si>
  <si>
    <t>BoH - Institusjon/andre tjenester</t>
  </si>
  <si>
    <t>BoH - Støttekontakt, privat avlastning</t>
  </si>
  <si>
    <t>BoH - Oppdragstakere</t>
  </si>
  <si>
    <t>Storhaugen helsehus</t>
  </si>
  <si>
    <t>StH - Storhaugen helsehus</t>
  </si>
  <si>
    <t>Forebygging og rehabilitering</t>
  </si>
  <si>
    <t>StH - Forebygging og rehabilitering</t>
  </si>
  <si>
    <t>Ø-hjelp og korttid</t>
  </si>
  <si>
    <t>StH - Øhjelp og korttid</t>
  </si>
  <si>
    <t>Rehabiliteting og korttid</t>
  </si>
  <si>
    <t>StH - Rehabiliteting og korttid</t>
  </si>
  <si>
    <t>Palliasjon og korttid</t>
  </si>
  <si>
    <t>StH - Palliasjon og korttid</t>
  </si>
  <si>
    <t>Legetjenester</t>
  </si>
  <si>
    <t>StH - Legetjenester</t>
  </si>
  <si>
    <t>Helseinnovasjonssenteret</t>
  </si>
  <si>
    <t>Helseinnovasjonssenter</t>
  </si>
  <si>
    <t>His - Helseinnovasjonssenteret</t>
  </si>
  <si>
    <t>His - Responssenter</t>
  </si>
  <si>
    <t>Utviklingssenter</t>
  </si>
  <si>
    <t>His - Utviklingssenter</t>
  </si>
  <si>
    <t>Distriktsmedisinsk senter</t>
  </si>
  <si>
    <t>His - Distriktsmedisinsk senter</t>
  </si>
  <si>
    <t>4 TEKNISK OG KULTUR</t>
  </si>
  <si>
    <t>Kultur</t>
  </si>
  <si>
    <t>Kul - Kultur</t>
  </si>
  <si>
    <t>Kul - Atlanten idrettspark</t>
  </si>
  <si>
    <t>Kul - Atlanterhavsbadet</t>
  </si>
  <si>
    <t>Kul - Atlanten Café</t>
  </si>
  <si>
    <t>Kulturskole</t>
  </si>
  <si>
    <t>Kul - Kulturskole</t>
  </si>
  <si>
    <t>Kul - Bibliotek</t>
  </si>
  <si>
    <t>Kommunalteknikk</t>
  </si>
  <si>
    <t>Kte - Kommunalteknikk</t>
  </si>
  <si>
    <t>Anlegg</t>
  </si>
  <si>
    <t>Kte - Anlegg</t>
  </si>
  <si>
    <t>Vei/trafikk og Park/utenomhus</t>
  </si>
  <si>
    <t>Kte - Vei/trafikk og Park/utenomhus</t>
  </si>
  <si>
    <t>Vann, avløp og slam</t>
  </si>
  <si>
    <t>Kte - Vann, avløp og slam</t>
  </si>
  <si>
    <t>Renovasjon og næringsavfall</t>
  </si>
  <si>
    <t>Kte - Renovasjon og næringsavfall</t>
  </si>
  <si>
    <t>Plan og prosjekt</t>
  </si>
  <si>
    <t>Kte - Plan og prosjekt</t>
  </si>
  <si>
    <t>Plan og byggesak</t>
  </si>
  <si>
    <t>PoB - Plan og byggesak</t>
  </si>
  <si>
    <t>Oppmåling</t>
  </si>
  <si>
    <t>PoB - Oppmåling</t>
  </si>
  <si>
    <t>6290 - Regulering</t>
  </si>
  <si>
    <t>PoB - Regulering</t>
  </si>
  <si>
    <t>6295 - Byggesak</t>
  </si>
  <si>
    <t>PoB - Byggesak</t>
  </si>
  <si>
    <t>Eiendomsdrift</t>
  </si>
  <si>
    <t>Edr - Eiendomsdrift</t>
  </si>
  <si>
    <t>Edr - Renhold</t>
  </si>
  <si>
    <t>Bolig og forvaltning</t>
  </si>
  <si>
    <t>Edr - Bolig og forvaltning</t>
  </si>
  <si>
    <t>Drift og vedlikehold</t>
  </si>
  <si>
    <t>Edr - Drift og vedlikehold</t>
  </si>
  <si>
    <t>Prosjekt</t>
  </si>
  <si>
    <t>Edr - Prosjekt</t>
  </si>
  <si>
    <t>Brann og redning</t>
  </si>
  <si>
    <t>BoR - Brann og redning</t>
  </si>
  <si>
    <t>Beredskap</t>
  </si>
  <si>
    <t>Forebyggende brann og feiing</t>
  </si>
  <si>
    <t>BoR Forebyggende brann og feiing</t>
  </si>
  <si>
    <t>Summer av Antall Årsverk</t>
  </si>
  <si>
    <t>Helse og omsorg</t>
  </si>
  <si>
    <t>Admin, teknisk og kultur</t>
  </si>
  <si>
    <t>Holdes utenfor</t>
  </si>
  <si>
    <t>Antall årsverk</t>
  </si>
  <si>
    <t>Fordeling</t>
  </si>
  <si>
    <t>Kutt</t>
  </si>
  <si>
    <t>Summer av Kutt</t>
  </si>
  <si>
    <t>Område</t>
  </si>
  <si>
    <t>Ansvarlig</t>
  </si>
  <si>
    <t>Christine</t>
  </si>
  <si>
    <t>Siv Iren</t>
  </si>
  <si>
    <t>Knut</t>
  </si>
  <si>
    <t>Karl Kjetil</t>
  </si>
  <si>
    <t>Kost per årsverk</t>
  </si>
  <si>
    <t>Fastløinn inkl.sos</t>
  </si>
  <si>
    <t>Kutt årsverk</t>
  </si>
  <si>
    <t>Bud.fastlønn</t>
  </si>
  <si>
    <t>Budsjett fastlønn etter korr</t>
  </si>
  <si>
    <t>Summer av Bud.fastlønn</t>
  </si>
  <si>
    <t>Fordeling just.</t>
  </si>
  <si>
    <t>Kutt årsverk just</t>
  </si>
  <si>
    <t>Kutt justert</t>
  </si>
  <si>
    <t>Summer av Kutt justert</t>
  </si>
  <si>
    <t>Enhet nr</t>
  </si>
  <si>
    <t>Summer av Kutt årsverk</t>
  </si>
  <si>
    <t>Overordnet</t>
  </si>
  <si>
    <t>Siv Iren og Knut</t>
  </si>
  <si>
    <t>Grunnlag kutt</t>
  </si>
  <si>
    <t>Inndeling kutt gruppe</t>
  </si>
  <si>
    <t>Ansvarlig rådmann og kommunalsjef.</t>
  </si>
  <si>
    <t>Karl Kjetil og Arne</t>
  </si>
  <si>
    <t>Fordeling kutt</t>
  </si>
  <si>
    <t>Område kutt</t>
  </si>
  <si>
    <t>Siffer</t>
  </si>
  <si>
    <t>Korrigering</t>
  </si>
  <si>
    <t>Ansvarlig område</t>
  </si>
  <si>
    <t>Summer av Kutt årsverk just</t>
  </si>
  <si>
    <t>1.Admin, teknisk og kultur</t>
  </si>
  <si>
    <t>2.Barnehage</t>
  </si>
  <si>
    <t>3.Grunnskole</t>
  </si>
  <si>
    <t>4.Helse og omsorg</t>
  </si>
  <si>
    <t>5.Holdes utenfor</t>
  </si>
  <si>
    <t>Leder kuttgruppe</t>
  </si>
  <si>
    <t>Utelates i kuttprosessen</t>
  </si>
  <si>
    <t>Område valg</t>
  </si>
  <si>
    <t>Lik delkostnadsnøkkel</t>
  </si>
  <si>
    <t>Effektive kommuner</t>
  </si>
  <si>
    <t>Kristiansund</t>
  </si>
  <si>
    <t>Skien</t>
  </si>
  <si>
    <t>Ringerike</t>
  </si>
  <si>
    <t>Porsgrunn</t>
  </si>
  <si>
    <t>Nedre Eiker</t>
  </si>
  <si>
    <t>Fjell</t>
  </si>
  <si>
    <t>Askøy</t>
  </si>
  <si>
    <t>K13</t>
  </si>
  <si>
    <t>Landet</t>
  </si>
  <si>
    <t>Beregning normert nivå</t>
  </si>
  <si>
    <t>Antall innbyggere</t>
  </si>
  <si>
    <t>Innbyggere</t>
  </si>
  <si>
    <t>Andel innbyggere 67+</t>
  </si>
  <si>
    <t>prosent</t>
  </si>
  <si>
    <t>Delkostnadsnøkkel</t>
  </si>
  <si>
    <t>Mer(+)/mindreforbruk(-) per innbygger normert</t>
  </si>
  <si>
    <t>kr</t>
  </si>
  <si>
    <t>Mer(+)/mindreforbruk(-) normert totalt</t>
  </si>
  <si>
    <t>1 000. kr</t>
  </si>
  <si>
    <t>Sykefravær</t>
  </si>
  <si>
    <t>Sykefravær Pleie og omsorg 2.kvartal 2017-1.kvartal 2018</t>
  </si>
  <si>
    <t>%</t>
  </si>
  <si>
    <t>Andre nøkkeltall</t>
  </si>
  <si>
    <t xml:space="preserve">Utgifter kommunale helse- og omsorgstjenester per innbygger </t>
  </si>
  <si>
    <t xml:space="preserve">Årsverk helse og omsorg per 10 000 innbygger </t>
  </si>
  <si>
    <t>årsverk</t>
  </si>
  <si>
    <t xml:space="preserve">Netto driftsutgifter til omsorgstjenester i prosent </t>
  </si>
  <si>
    <t xml:space="preserve">Andel brukerrettede årsverk i omsorgstjenesten m/ helsefagutdanning </t>
  </si>
  <si>
    <t xml:space="preserve">Årsverk per bruker av omsorgstjenester </t>
  </si>
  <si>
    <t xml:space="preserve">Andel innbyggere 80 år og over som bruker hjemmetjenester </t>
  </si>
  <si>
    <t xml:space="preserve">Andel brukere av hjemmetjenester 0-66 år </t>
  </si>
  <si>
    <t xml:space="preserve">Andel innbyggere 80 år og over som er beboere på sykehjem </t>
  </si>
  <si>
    <t xml:space="preserve">Andel brukertilpassede enerom m/ eget bad/wc </t>
  </si>
  <si>
    <t>Utgifter per oppholdsdøgn i institusjon</t>
  </si>
  <si>
    <t>Delkostnadsnøkkel Pleie og omsorg</t>
  </si>
  <si>
    <t>Parametre</t>
  </si>
  <si>
    <t>K13 og landet</t>
  </si>
  <si>
    <t>Område Pivot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</si>
</sst>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 * #,##0.00_ ;_ * \-#,##0.00_ ;_ * &quot;-&quot;??_ ;_ @_ "/>
    <numFmt numFmtId="165" formatCode="#,##0.00;\(#,##0.00\)"/>
    <numFmt numFmtId="166" formatCode="#,##0;\(#,##0\)"/>
    <numFmt numFmtId="167" formatCode="_ * #,##0_ ;_ * \-#,##0_ ;_ * &quot;-&quot;??_ ;_ @_ "/>
  </numFmts>
  <fonts count="18" x14ac:knownFonts="1">
    <font>
      <sz val="10"/>
      <color rgb="FF000000"/>
      <name val="Arial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</font>
    <font>
      <b/>
      <sz val="10"/>
      <color theme="1"/>
      <name val="Arial"/>
      <family val="2"/>
    </font>
    <font>
      <sz val="11"/>
      <name val="Calibri"/>
      <family val="2"/>
      <scheme val="minor"/>
    </font>
    <font>
      <b/>
      <sz val="10"/>
      <color rgb="FF00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rgb="FF000000"/>
      <name val="Arial"/>
      <family val="2"/>
    </font>
    <font>
      <sz val="16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rgb="FF00000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7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/>
        <bgColor theme="4"/>
      </patternFill>
    </fill>
  </fills>
  <borders count="17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7F7F7F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/>
    <xf numFmtId="0" fontId="1" fillId="0" borderId="0"/>
  </cellStyleXfs>
  <cellXfs count="81">
    <xf numFmtId="0" fontId="0" fillId="0" borderId="0" xfId="0"/>
    <xf numFmtId="166" fontId="0" fillId="0" borderId="0" xfId="0" applyNumberFormat="1" applyAlignment="1"/>
    <xf numFmtId="165" fontId="0" fillId="0" borderId="0" xfId="0" applyNumberFormat="1" applyAlignment="1"/>
    <xf numFmtId="166" fontId="0" fillId="0" borderId="0" xfId="0" applyNumberFormat="1"/>
    <xf numFmtId="167" fontId="0" fillId="0" borderId="0" xfId="1" applyNumberFormat="1" applyFont="1"/>
    <xf numFmtId="3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1" fillId="3" borderId="2" xfId="4" applyBorder="1"/>
    <xf numFmtId="0" fontId="1" fillId="3" borderId="3" xfId="4" applyBorder="1"/>
    <xf numFmtId="0" fontId="1" fillId="3" borderId="2" xfId="4" applyFont="1" applyBorder="1"/>
    <xf numFmtId="0" fontId="1" fillId="3" borderId="5" xfId="4" applyFont="1" applyBorder="1"/>
    <xf numFmtId="0" fontId="1" fillId="3" borderId="6" xfId="4" applyFont="1" applyBorder="1"/>
    <xf numFmtId="0" fontId="1" fillId="3" borderId="4" xfId="4" applyFont="1" applyBorder="1"/>
    <xf numFmtId="0" fontId="1" fillId="3" borderId="3" xfId="4" applyFont="1" applyBorder="1"/>
    <xf numFmtId="0" fontId="1" fillId="3" borderId="0" xfId="4"/>
    <xf numFmtId="0" fontId="1" fillId="3" borderId="0" xfId="4" applyFont="1"/>
    <xf numFmtId="0" fontId="1" fillId="3" borderId="8" xfId="4" applyFont="1" applyBorder="1"/>
    <xf numFmtId="0" fontId="1" fillId="3" borderId="9" xfId="4" applyBorder="1"/>
    <xf numFmtId="0" fontId="1" fillId="3" borderId="9" xfId="4" applyFont="1" applyBorder="1"/>
    <xf numFmtId="0" fontId="1" fillId="3" borderId="8" xfId="4" applyBorder="1"/>
    <xf numFmtId="0" fontId="1" fillId="3" borderId="11" xfId="4" applyBorder="1"/>
    <xf numFmtId="0" fontId="1" fillId="3" borderId="12" xfId="4" applyBorder="1"/>
    <xf numFmtId="0" fontId="1" fillId="3" borderId="7" xfId="4" applyBorder="1"/>
    <xf numFmtId="0" fontId="1" fillId="3" borderId="13" xfId="4" applyFont="1" applyBorder="1"/>
    <xf numFmtId="0" fontId="7" fillId="3" borderId="0" xfId="4" applyFont="1"/>
    <xf numFmtId="0" fontId="1" fillId="4" borderId="9" xfId="4" applyFill="1" applyBorder="1"/>
    <xf numFmtId="0" fontId="7" fillId="4" borderId="2" xfId="4" applyFont="1" applyFill="1" applyBorder="1"/>
    <xf numFmtId="0" fontId="1" fillId="4" borderId="2" xfId="4" applyFont="1" applyFill="1" applyBorder="1"/>
    <xf numFmtId="0" fontId="7" fillId="4" borderId="0" xfId="4" applyFont="1" applyFill="1"/>
    <xf numFmtId="0" fontId="1" fillId="4" borderId="3" xfId="4" applyFont="1" applyFill="1" applyBorder="1"/>
    <xf numFmtId="0" fontId="3" fillId="4" borderId="2" xfId="4" applyFont="1" applyFill="1" applyBorder="1"/>
    <xf numFmtId="0" fontId="1" fillId="4" borderId="2" xfId="4" applyFill="1" applyBorder="1"/>
    <xf numFmtId="0" fontId="1" fillId="4" borderId="3" xfId="4" applyFill="1" applyBorder="1"/>
    <xf numFmtId="0" fontId="1" fillId="4" borderId="0" xfId="4" applyFill="1"/>
    <xf numFmtId="2" fontId="1" fillId="4" borderId="3" xfId="4" applyNumberFormat="1" applyFont="1" applyFill="1" applyBorder="1"/>
    <xf numFmtId="0" fontId="1" fillId="4" borderId="9" xfId="4" applyFont="1" applyFill="1" applyBorder="1"/>
    <xf numFmtId="0" fontId="1" fillId="4" borderId="0" xfId="4" applyFont="1" applyFill="1"/>
    <xf numFmtId="10" fontId="0" fillId="0" borderId="0" xfId="0" applyNumberFormat="1"/>
    <xf numFmtId="9" fontId="0" fillId="0" borderId="0" xfId="2" applyFont="1"/>
    <xf numFmtId="167" fontId="0" fillId="0" borderId="0" xfId="0" applyNumberFormat="1"/>
    <xf numFmtId="167" fontId="6" fillId="0" borderId="1" xfId="0" applyNumberFormat="1" applyFont="1" applyBorder="1"/>
    <xf numFmtId="2" fontId="0" fillId="0" borderId="0" xfId="0" applyNumberFormat="1"/>
    <xf numFmtId="0" fontId="0" fillId="0" borderId="14" xfId="0" applyBorder="1"/>
    <xf numFmtId="167" fontId="0" fillId="0" borderId="14" xfId="1" applyNumberFormat="1" applyFont="1" applyBorder="1"/>
    <xf numFmtId="167" fontId="0" fillId="0" borderId="14" xfId="0" applyNumberFormat="1" applyBorder="1"/>
    <xf numFmtId="0" fontId="8" fillId="0" borderId="14" xfId="0" applyFont="1" applyBorder="1" applyAlignment="1">
      <alignment horizontal="center"/>
    </xf>
    <xf numFmtId="0" fontId="2" fillId="0" borderId="14" xfId="0" applyFont="1" applyBorder="1"/>
    <xf numFmtId="0" fontId="8" fillId="0" borderId="14" xfId="0" applyFont="1" applyBorder="1"/>
    <xf numFmtId="0" fontId="0" fillId="5" borderId="0" xfId="0" applyFill="1" applyProtection="1">
      <protection locked="0"/>
    </xf>
    <xf numFmtId="0" fontId="0" fillId="0" borderId="0" xfId="0" applyFill="1"/>
    <xf numFmtId="0" fontId="0" fillId="0" borderId="0" xfId="0" applyFill="1" applyProtection="1"/>
    <xf numFmtId="167" fontId="0" fillId="5" borderId="0" xfId="1" applyNumberFormat="1" applyFont="1" applyFill="1" applyProtection="1">
      <protection locked="0"/>
    </xf>
    <xf numFmtId="0" fontId="11" fillId="0" borderId="0" xfId="0" applyFont="1"/>
    <xf numFmtId="0" fontId="11" fillId="0" borderId="0" xfId="0" applyFont="1" applyFill="1"/>
    <xf numFmtId="167" fontId="11" fillId="0" borderId="0" xfId="1" applyNumberFormat="1" applyFont="1"/>
    <xf numFmtId="2" fontId="11" fillId="0" borderId="0" xfId="0" applyNumberFormat="1" applyFont="1"/>
    <xf numFmtId="9" fontId="12" fillId="0" borderId="14" xfId="2" applyFont="1" applyBorder="1"/>
    <xf numFmtId="0" fontId="12" fillId="0" borderId="14" xfId="0" applyFont="1" applyBorder="1"/>
    <xf numFmtId="167" fontId="12" fillId="0" borderId="14" xfId="1" applyNumberFormat="1" applyFont="1" applyBorder="1"/>
    <xf numFmtId="0" fontId="12" fillId="0" borderId="14" xfId="0" applyNumberFormat="1" applyFont="1" applyBorder="1"/>
    <xf numFmtId="0" fontId="12" fillId="0" borderId="14" xfId="0" applyNumberFormat="1" applyFont="1" applyBorder="1" applyAlignment="1">
      <alignment horizontal="right"/>
    </xf>
    <xf numFmtId="9" fontId="12" fillId="0" borderId="14" xfId="0" applyNumberFormat="1" applyFont="1" applyBorder="1"/>
    <xf numFmtId="0" fontId="14" fillId="0" borderId="14" xfId="0" applyFont="1" applyBorder="1"/>
    <xf numFmtId="167" fontId="14" fillId="0" borderId="14" xfId="1" applyNumberFormat="1" applyFont="1" applyBorder="1"/>
    <xf numFmtId="0" fontId="13" fillId="6" borderId="14" xfId="0" applyNumberFormat="1" applyFont="1" applyFill="1" applyBorder="1" applyAlignment="1">
      <alignment vertical="center"/>
    </xf>
    <xf numFmtId="0" fontId="15" fillId="0" borderId="0" xfId="0" applyFont="1"/>
    <xf numFmtId="167" fontId="15" fillId="0" borderId="0" xfId="0" applyNumberFormat="1" applyFont="1"/>
    <xf numFmtId="167" fontId="15" fillId="0" borderId="0" xfId="1" applyNumberFormat="1" applyFont="1"/>
    <xf numFmtId="2" fontId="15" fillId="0" borderId="0" xfId="0" applyNumberFormat="1" applyFont="1"/>
    <xf numFmtId="0" fontId="2" fillId="0" borderId="0" xfId="0" applyFont="1" applyAlignment="1"/>
    <xf numFmtId="0" fontId="0" fillId="0" borderId="0" xfId="0" applyAlignment="1"/>
    <xf numFmtId="1" fontId="0" fillId="0" borderId="0" xfId="0" applyNumberFormat="1"/>
    <xf numFmtId="0" fontId="13" fillId="6" borderId="14" xfId="0" applyNumberFormat="1" applyFont="1" applyFill="1" applyBorder="1" applyAlignment="1">
      <alignment horizontal="center"/>
    </xf>
    <xf numFmtId="0" fontId="13" fillId="6" borderId="14" xfId="0" applyNumberFormat="1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4" fillId="2" borderId="10" xfId="3" applyBorder="1" applyAlignment="1">
      <alignment horizontal="center"/>
    </xf>
    <xf numFmtId="0" fontId="4" fillId="2" borderId="7" xfId="3" applyBorder="1" applyAlignment="1">
      <alignment horizontal="center"/>
    </xf>
  </cellXfs>
  <cellStyles count="7">
    <cellStyle name="20 % - uthevingsfarge 1" xfId="4" builtinId="30"/>
    <cellStyle name="Komma" xfId="1" builtinId="3"/>
    <cellStyle name="Normal" xfId="0" builtinId="0"/>
    <cellStyle name="Normal 2" xfId="6"/>
    <cellStyle name="Normal 3" xfId="5"/>
    <cellStyle name="Prosent" xfId="2" builtinId="5"/>
    <cellStyle name="Uthevingsfarge1" xfId="3" builtinId="29"/>
  </cellStyles>
  <dxfs count="14">
    <dxf>
      <numFmt numFmtId="167" formatCode="_ * #,##0_ ;_ * \-#,##0_ ;_ * &quot;-&quot;??_ ;_ @_ "/>
    </dxf>
    <dxf>
      <numFmt numFmtId="167" formatCode="_ * #,##0_ ;_ * \-#,##0_ ;_ * &quot;-&quot;??_ ;_ @_ "/>
    </dxf>
    <dxf>
      <numFmt numFmtId="168" formatCode="_ * #,##0.0_ ;_ * \-#,##0.0_ ;_ * &quot;-&quot;??_ ;_ @_ "/>
    </dxf>
    <dxf>
      <numFmt numFmtId="168" formatCode="_ * #,##0.0_ ;_ * \-#,##0.0_ ;_ * &quot;-&quot;??_ ;_ @_ "/>
    </dxf>
    <dxf>
      <numFmt numFmtId="168" formatCode="_ * #,##0.0_ ;_ * \-#,##0.0_ ;_ * &quot;-&quot;??_ ;_ @_ "/>
    </dxf>
    <dxf>
      <numFmt numFmtId="168" formatCode="_ * #,##0.0_ ;_ * \-#,##0.0_ ;_ * &quot;-&quot;??_ ;_ @_ "/>
    </dxf>
    <dxf>
      <numFmt numFmtId="1" formatCode="0"/>
    </dxf>
    <dxf>
      <numFmt numFmtId="169" formatCode="0.0"/>
    </dxf>
    <dxf>
      <numFmt numFmtId="2" formatCode="0.00"/>
    </dxf>
    <dxf>
      <numFmt numFmtId="170" formatCode="0.000"/>
    </dxf>
    <dxf>
      <numFmt numFmtId="171" formatCode="0.0000"/>
    </dxf>
    <dxf>
      <numFmt numFmtId="172" formatCode="0.00000"/>
    </dxf>
    <dxf>
      <numFmt numFmtId="173" formatCode="0.000000"/>
    </dxf>
    <dxf>
      <numFmt numFmtId="174" formatCode="0.00000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4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3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2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microsoft.com/office/2007/relationships/slicerCache" Target="slicerCaches/slicerCach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312420</xdr:colOff>
      <xdr:row>3</xdr:row>
      <xdr:rowOff>114300</xdr:rowOff>
    </xdr:from>
    <xdr:to>
      <xdr:col>8</xdr:col>
      <xdr:colOff>259080</xdr:colOff>
      <xdr:row>34</xdr:row>
      <xdr:rowOff>121920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Konto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Konto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0492740" y="617220"/>
              <a:ext cx="2324100" cy="520446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nb-NO" sz="1100"/>
                <a:t>Denne figuren representerer en slicer. Slicere støttes i Excel 2010 eller nyere.
Hvis figuren ble endret i en nyere versjon av Excel, eller hvis arbeidsboken ble lagret i Excel 2003 eller eldre, kan ikke sliceren brukes.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olf Olav Dyrnes" refreshedDate="43395.548963194444" createdVersion="6" refreshedVersion="6" minRefreshableVersion="3" recordCount="4615">
  <cacheSource type="worksheet">
    <worksheetSource ref="A1:G4616" sheet="Budsjett 2018 tot"/>
  </cacheSource>
  <cacheFields count="7">
    <cacheField name="Ramme" numFmtId="0">
      <sharedItems/>
    </cacheField>
    <cacheField name="Enhet" numFmtId="0">
      <sharedItems count="53">
        <s v="1000 POLITISK SEKRETARIAT"/>
        <s v="1200 RÅDMANNENS KONTOR"/>
        <s v="1218 SAMFUNNSUTVIKLING"/>
        <s v="1220 PERSONALSEKSJONEN"/>
        <s v="1222 IKT"/>
        <s v="1223 FELLESUTGIFTER"/>
        <s v="1250 ØKONOMISEKSJONEN"/>
        <s v="1260 KRISTIANSUND SERVICEKONTOR"/>
        <s v="1270 NORDMØRE KEMNERKONTOR"/>
        <s v="1900 FELLES AVSETNINGER"/>
        <s v="2010 PP-TJENESTEN"/>
        <s v="2100 GRUNNSKOLE FELLES"/>
        <s v="2110 ALLANENGEN SKOLE"/>
        <s v="2115 BJERKELUND SKOLE"/>
        <s v="2120 DALABREKKA SKOLE"/>
        <s v="2125 RENSVIK SKOLE"/>
        <s v="2130 DALE BARNESKOLE"/>
        <s v="2135 FREI SKOLE"/>
        <s v="2140 GOMALANDET SKOLE"/>
        <s v="2150 INNLANDET SKOLE"/>
        <s v="2160 NORDLANDET BARNESKOLE"/>
        <s v="2170 ATLANTEN UNGDOMSSKOLE"/>
        <s v="2175 FREI UNGDOMSSKOLE"/>
        <s v="2180 NORDLANDET UNGDOMSSKOLE"/>
        <s v="2190 KRISTIANSUND VOKSENOPPLÆRING"/>
        <s v="2300 BARNEHAGE FELLES"/>
        <s v="2500 KULTUR"/>
        <s v="3000 PLEIE OG OMSORG FELLES"/>
        <s v="3010 TILDELING OG KOORDINERING"/>
        <s v="3100 ENHET FOR SYKEHJEM"/>
        <s v="3200 HJEMMETJENESTEN"/>
        <s v="3300 PSYKISK HELSE OG RUS"/>
        <s v="3400 NAV KRISTIANSUND"/>
        <s v="3450 FLYKTNING- OG INNVANDRERTJENESTEN"/>
        <s v="3500 BARN, FAMILIE, HELSE"/>
        <s v="3600 BO OG HABILITERING"/>
        <s v="3170 STORHAUGEN HELSEHUS"/>
        <s v="3800 REGINONALT SENTER FOR HELSEINNOVASJON"/>
        <s v="4500 EKSTERNE ENHETER"/>
        <s v="6000 KOMMUNALTEKNIKK"/>
        <s v="6200 PLAN OG BYGGESAK"/>
        <s v="6400 EIENDOMSDRIFT"/>
        <s v="6500 BRANN OG REDNING"/>
        <s v="7000 SKATT, RAMMETILSKUDD M.V."/>
        <s v="2310 MYRA BARNEHAGE" u="1"/>
        <s v="2330 DALE BARNEHAGE" u="1"/>
        <s v="2340 FLØYA BARNEHAGE" u="1"/>
        <s v="2345 RØSSLYNGVEIEN BARNEHAGE" u="1"/>
        <s v="2320 HEINSA BARNEHAGE" u="1"/>
        <s v="2355 RENSVIK BARNEHAGE" u="1"/>
        <s v="2335 FOSNA BARNEHAGE" u="1"/>
        <s v="2315 KARIHOLA BARNEHAGE" u="1"/>
        <s v="2325 JUULENGA BARNEHAGE" u="1"/>
      </sharedItems>
    </cacheField>
    <cacheField name="Ansvar" numFmtId="0">
      <sharedItems count="193">
        <s v="1000 Ordførerens kontor"/>
        <s v="1001 Sentrale politiske utvalg"/>
        <s v="1002 Valg"/>
        <s v="1003 Sekretariat kontrollutvalg"/>
        <s v="1200 Rådmannens kontor"/>
        <s v="1201 Felles driftsposter"/>
        <s v="1203 Kommuneadvokat"/>
        <s v="1205 Orkidé"/>
        <s v="1211 Helse og sosial"/>
        <s v="1212 Kultur og skole"/>
        <s v="1214 Beredskap og skjenkebevilgninger"/>
        <s v="1215 Næringsavdelingen"/>
        <s v="1216 Andre næringsformål"/>
        <s v="1218 Samfunnsutvikling"/>
        <s v="1220 Personalseksjonen"/>
        <s v="1224 Opplæringskontor"/>
        <s v="1225 Dokumentsenter"/>
        <s v="1222 IKT"/>
        <s v="1223 Fellesutgifter"/>
        <s v="1250 Økonomiseksjonen"/>
        <s v="1260 Kristiansund servicekontor"/>
        <s v="1270 Nordmøre Kemnerkontor"/>
        <s v="1900 Felles avsetninger"/>
        <s v="2010 PP-tjeneste for Nordmøre"/>
        <s v="2100 Grunnskole felles"/>
        <s v="2110 Allanengen skole"/>
        <s v="2111 Allanengen Innføringsklasse"/>
        <s v="2115 Bjerkelund skole"/>
        <s v="2120 Dalabrekka skole"/>
        <s v="2125 Rensvik skole"/>
        <s v="2130 Dale barneskole"/>
        <s v="2135 Frei skole"/>
        <s v="2140 Gomalandet skole"/>
        <s v="2150 Innlandet skole"/>
        <s v="2160 Nordlandet skole"/>
        <s v="2170 Atlanten ungdomsskole"/>
        <s v="2171 Levende Vågen"/>
        <s v="2175 Frei ungdomsskole"/>
        <s v="2180 Nordlandet ungdomsskole"/>
        <s v="2191 Kristiansund voksenopplæring"/>
        <s v="2300 Barnehager felles"/>
        <s v="2390 Ikke-kommunale barnehager"/>
        <s v="2310 Myra barnehage"/>
        <s v="2315 Karihola barnehage"/>
        <s v="2320 Heinsa barnehage"/>
        <s v="2325 Juulenga barnehage"/>
        <s v="2330 Dale barnehage"/>
        <s v="2335 Fosna barnehage"/>
        <s v="2340 Fløya barnehage"/>
        <s v="2345 Røsslyngveien barnehage"/>
        <s v="2355 Rensvik barnehage"/>
        <s v="2500 Kulturavdelingen"/>
        <s v="2501 Ytringskultur"/>
        <s v="2502 Caroline"/>
        <s v="2503 Festiviteten"/>
        <s v="2507 Barne- og ungdomskultur"/>
        <s v="2509 Fysisk aktivitet og friluftsliv"/>
        <s v="2520 Atlanten idrettspark"/>
        <s v="2521 Atlanterhavsbadet"/>
        <s v="2522 Atlanten Café"/>
        <s v="2523 Idrettshall"/>
        <s v="2526 Uteanlegg"/>
        <s v="2527 Isbane"/>
        <s v="2530 Kristiansund kulturskole"/>
        <s v="2540 Kristiansund bibliotek"/>
        <s v="2541 Drift bibliotekbygg"/>
        <s v="3000 Pleie og omsorg felles"/>
        <s v="3001 Fellessystemer Pleie og omsorg"/>
        <s v="3010 Tildelingstjenesten"/>
        <s v="3050 Felleskjøkkenet"/>
        <s v="3052 Vaskeri"/>
        <s v="3053 Støttetjenester"/>
        <s v="3056 Storhaugen helsehus bygg"/>
        <s v="3100 Sykehjem - administrasjon"/>
        <s v="3110 Kringsjå sykehjem - Langtid"/>
        <s v="3112 Kringsjå sykehjem - Demens"/>
        <s v="3133 Barmanhaugen 2. etg."/>
        <s v="3140 Bergan sykehjem - Demens 3"/>
        <s v="3141 Bergan sykehjem - Demens 1"/>
        <s v="3142 Bergan sykehjem - Demens 2"/>
        <s v="3143 Vakthavende sykepleieteam"/>
        <s v="3150 Frei sykehjem"/>
        <s v="3200 Hjemmetjenestene felles"/>
        <s v="3201 Hjemmetjenesten Rode 1"/>
        <s v="3202 Hjemmetjenesten Rode 2"/>
        <s v="3203 Hjemmetjenesten Rode 3"/>
        <s v="3204 Hjemmetjenesten Rode 4"/>
        <s v="3205 Hjemmetjenesten Rode 5"/>
        <s v="3207 Hjemmetjenesten Rode 7"/>
        <s v="3230 Roligheten omsorgsboliger"/>
        <s v="3231 Barmanhaugen bofellesskap"/>
        <s v="3232 Barmanhaugen 4.- 6. etg."/>
        <s v="3270 Brukerstyrt personlig assistenet (BPA)"/>
        <s v="3300 Psykisk helse KB 22"/>
        <s v="3301 Psykisk helse Sætherhaugen"/>
        <s v="3302 Bergan bofellesskap"/>
        <s v="3303 Ivar Aasensgt. boligfellesskap"/>
        <s v="3304 Rustjeneste"/>
        <s v="3306 Rask psykisk helsehjelp"/>
        <s v="3309 P.Bendiksens gt. 39"/>
        <s v="3400 NAV"/>
        <s v="3408 NAV Kristiansund"/>
        <s v="3450 Flyktning- og innvandrertjenesten"/>
        <s v="3500 Barn, familie og helse"/>
        <s v="3510 Barneverntjenesten"/>
        <s v="3511 Barnevern Averøy kommune"/>
        <s v="3512 Barnevern Gjemnes kommune"/>
        <s v="3520 Forebyggende helsetjenester for barn og unge"/>
        <s v="3522 Helsestasjonstjenester"/>
        <s v="3523 Helsestasjon for gravide"/>
        <s v="3524 Vaksinasjonskontoret"/>
        <s v="3525 Skolehelsetjenester"/>
        <s v="3526 Psykisk helsetjenester for barn og familier"/>
        <s v="3528 Fysioterapi for barn og unge"/>
        <s v="3537 Voldtektsmottak"/>
        <s v="3540 Opplæringstjenesten"/>
        <s v="3600 Bo- og dagtilbud/oppfølging felles"/>
        <s v="3610 Roligheten boliger"/>
        <s v="3611 Myra boliger"/>
        <s v="3612 Sildstimen 1"/>
        <s v="3614 Eventyrveien 4"/>
        <s v="3615 Grunden 1"/>
        <s v="3616 Grunden 2"/>
        <s v="3617 Eaholmveien"/>
        <s v="3660 Bekkefaret 12"/>
        <s v="3661 Bekkefaret 14"/>
        <s v="3662 Bekkefaret 16"/>
        <s v="3663 Naustveien 26"/>
        <s v="3664 Smørsoppen 30"/>
        <s v="3665 Breilisikten boliger"/>
        <s v="3666 Rensviktunet boliger"/>
        <s v="3670 Morbærtreet"/>
        <s v="3671 Stortua arbeidssenter"/>
        <s v="3672 Dale dagsenter og kantinedrift"/>
        <s v="3673 Rena bruk"/>
        <s v="3674 Thorleifvangen"/>
        <s v="3680 Rensviktunet avlastning"/>
        <s v="3681 Karitunet avlastning"/>
        <s v="3682 Støttekontakt, privat avlastning"/>
        <s v="3161 Friskliv, mestring"/>
        <s v="3162 Rehabilitering"/>
        <s v="3164 Forebyggende eldre"/>
        <s v="3165 Driftstilskudd fysioterapi"/>
        <s v="3170 Storhaugen Helsehus - felles"/>
        <s v="3171 Storhaugen helsehus - Døgndrift"/>
        <s v="3174 Samfunnsmedisin"/>
        <s v="3175 Turnuslege"/>
        <s v="3176 Legevakt"/>
        <s v="3177 Fastlegeordning"/>
        <s v="3178 AMK"/>
        <s v="3180 Kommunalt legearbeid"/>
        <s v="3800 Helseinnovasjon - administrasjon"/>
        <s v="3810 Responssenter"/>
        <s v="3811 Responsteam"/>
        <s v="3812 Nasjonalt velferdsteknologiprogram"/>
        <s v="3821 Utviklingssenter for sykehjem"/>
        <s v="4501 Kristiansund Havnekasse"/>
        <s v="4502 Sundbåtvesenet KF"/>
        <s v="4503 Kirkelig Fellesråd"/>
        <s v="4505 Varde AS"/>
        <s v="4506 Nordmøre Krisesenter IKS"/>
        <s v="6000 Driftsbygg Hagelin"/>
        <s v="6001 Vedlikeholdsavdeling VAR m.m."/>
        <s v="6002 Drift av biler, maskiner, kompressorer, rigger"/>
        <s v="6003 Bil- og maskinverksted"/>
        <s v="6004 Anleggsavdelingen"/>
        <s v="6010 Byingeniørens kontor"/>
        <s v="6011 Riksveier"/>
        <s v="6012 Fylkesveier"/>
        <s v="6013 Kommunale veier"/>
        <s v="6014 Vei- og gatelys"/>
        <s v="6018 Sivilforsvaret"/>
        <s v="6020 Vann"/>
        <s v="6022 Avløp"/>
        <s v="6023 Renovasjon"/>
        <s v="6024 Avfall næringsvirksomhet"/>
        <s v="6025 Slam"/>
        <s v="6026 Park"/>
        <s v="6027 Utenomhus"/>
        <s v="6200 Bygningssjefens kontor"/>
        <s v="6201 Oppmålingsavdelingen"/>
        <s v="6202 Selvkost Plan og byggesak"/>
        <s v="6400 Administrasjon"/>
        <s v="6415 Renhold"/>
        <s v="6416 Boliger"/>
        <s v="6417 Forretnings- og administrasjonsbygg"/>
        <s v="6418 Kulturbygg"/>
        <s v="6419 Formålsbygg"/>
        <s v="6501 Utrykningsstyrken"/>
        <s v="6503 Feiing"/>
        <s v="6504 NIUA"/>
        <s v="7000 Skatt og rammetilskudd"/>
        <s v="7010 Finansområdet"/>
      </sharedItems>
    </cacheField>
    <cacheField name="Kontogr" numFmtId="0">
      <sharedItems count="10">
        <s v="10"/>
        <s v="11"/>
        <s v="12"/>
        <s v="14"/>
        <s v="17"/>
        <s v="13"/>
        <s v="16"/>
        <s v="18"/>
        <s v="19"/>
        <s v="15"/>
      </sharedItems>
    </cacheField>
    <cacheField name="Konto" numFmtId="0">
      <sharedItems count="177">
        <s v="10100 Fastlønn"/>
        <s v="10508 Fast bilgodtgjørelse og fri telefon"/>
        <s v="10803 Godtgjørelse ordfører/varaordfører"/>
        <s v="10900 Pensjonsinnskudd og trekkpliktige forsikringsordninger"/>
        <s v="10902 Gruppelivsforsikring"/>
        <s v="10990 Arbeidsgiveravgift"/>
        <s v="11151 Bevertning (ved møter o.l.)"/>
        <s v="11200 Samlepost annet forbruksmateriell, råvarer og tjenester"/>
        <s v="11400 Annonse, reklame, informasjon"/>
        <s v="11500 Opplæring, kurs, konferanse"/>
        <s v="11600 Bilgodtgjørelse"/>
        <s v="11601 Diettgodtgjørelse"/>
        <s v="11700 Flybilletter, taxi etc."/>
        <s v="11707 Utgifter iflg bilag - lønnssystemet"/>
        <s v="11950 Avgifter, gebyrer, lisenser o.l."/>
        <s v="12000 Kjøp og finansiell leasing av driftsmidler"/>
        <s v="14290 Merverdiavgift som gir rett til momskompensasjon"/>
        <s v="14902 Budsjettjusteringer"/>
        <s v="17290 Kompensasjon moms påløpt i driftsregnskapet"/>
        <s v="10800 Møtegodtgjørelse"/>
        <s v="10802 Tapt arbeidsfortjeneste"/>
        <s v="10805 Godtgjørelse opposisjonsleder"/>
        <s v="11000 Kontormateriell"/>
        <s v="11206 Refusjon lønnsutgifter fast arbeidsgiver"/>
        <s v="11650 Andre oppgavepliktige godtgjørelser"/>
        <s v="11900 Leie av lokaler og grunn"/>
        <s v="13750 Kjøp fra IKS der kommunen selv er deltager"/>
        <s v="14700 Overføring til andre (private)"/>
        <s v="16901 Fordeling indirekte kostnader"/>
        <s v="17500 Refusjon fra kommuner"/>
        <s v="11300 Post, banktjenester, telefon, internett/bredbånd"/>
        <s v="12700 Andre tjenester (som inngår i egenproduksjon)"/>
        <s v="14903 Forskuttering lønnsoppgjør"/>
        <s v="17000 Refusjon fra staten"/>
        <s v="13700 Kjøp fra andre (private)"/>
        <s v="14901 Reserverte tilleggsbev. lønn"/>
        <s v="11202 Utgiftsdekning ikke oppgavepliktig"/>
        <s v="17300 Refusjon fra fylkeskommuner"/>
        <s v="16200 Annet salg av varer og tjenester, gebyrer o.l. utenfor avgiftsområdet"/>
        <s v="14500 Overføring til kommuner"/>
        <s v="10200 Svangersk-/adopsj.vikarer"/>
        <s v="11201 Velferdstiltak/gaver til ansatte og andre"/>
        <s v="10301 Div. lønnsgodtgjørelser"/>
        <s v="17700 Refusjon fra andre (private)"/>
        <s v="18101 Tilskudd lærlinger"/>
        <s v="11050 Lærebøker"/>
        <s v="11602 Nattillegg"/>
        <s v="12100 Kjøp, leie og leasing av transportmidler"/>
        <s v="12400 Serviceavtaler, reparasjoner og vaktmestertjenester"/>
        <s v="10202 Ferievikar"/>
        <s v="10505 Lærlinger"/>
        <s v="11150 Matvarer"/>
        <s v="11301 Faste linjesamband"/>
        <s v="11703 Vedl.hold og rep. av egne og leide biler"/>
        <s v="10108 Seniortiltak"/>
        <s v="11302 Porto, frakt, bankgebyr"/>
        <s v="11651 Flyttegodtgjørelse"/>
        <s v="11657 Stipend trekkfri"/>
        <s v="11851 Forsikring yrkesskade og personansvar"/>
        <s v="17100 Sykelønnsrefusjon"/>
        <s v="10302 Ekstrahjelp"/>
        <s v="10400 Overtidslønn"/>
        <s v="11701 Skyss inkl. klienttransport"/>
        <s v="19001 Forsinkelsesrenter"/>
        <s v="16000 Brukerbetaling for kommunale tjenester"/>
        <s v="12600 Renholds- og vaskeritjenester"/>
        <s v="13000 Kjøp fra staten"/>
        <s v="13500 Kjøp fra kommuner"/>
        <s v="15700 Overføring til investeringsregnskapet"/>
        <s v="15900 Avskrivninger"/>
        <s v="18900 Overføring fra andre (private)"/>
        <s v="19900 Motpost avskrivinger"/>
        <s v="11800 Strøm"/>
        <s v="19500 Bruk av bundne driftsfond"/>
        <s v="10506 Stipend skattepliktig"/>
        <s v="11055 Skolebibliotek"/>
        <s v="14000 Overføring til staten"/>
        <s v="10102 Lærerlønn"/>
        <s v="10201 Sykevikar"/>
        <s v="11051 Fritt skolemateriell"/>
        <s v="11052 Heimkunnskap"/>
        <s v="11053 Lekemateriell"/>
        <s v="11054 Kunst og håndverk"/>
        <s v="11100 Medisinsk forbruksmateriell"/>
        <s v="11654 Klesgodtgjørelse"/>
        <s v="11820 Fyringsolje"/>
        <s v="11902 Svømmeundervisning"/>
        <s v="11951 VAR-avg. inkl. mva kommunale bygg"/>
        <s v="11850 Forsikringer og utgifter til vakthold og sikring"/>
        <s v="12200 Leie av driftsmidler"/>
        <s v="12300 Vedlikehold, byggtjenester og nybygg"/>
        <s v="16301 Andre leieinntekter"/>
        <s v="16300 Husleieinntekter, festeavgifter, utleie av lokaler"/>
        <s v="11204 Arbeidsmateriell"/>
        <s v="11810 Fjernvarme"/>
        <s v="10203 Andre vikarer"/>
        <s v="17002 Ref. NAV (ikke ref. sykelønn)"/>
        <s v="17101 Ref. svangerskap adopsjon"/>
        <s v="11840 Bioenergi"/>
        <s v="10503 Trekkpliktig diett"/>
        <s v="10893 Ny sjanse stønad"/>
        <s v="16504 Salg varer og tjenester"/>
        <s v="13701 Statstilskudd til private barnehager"/>
        <s v="10804 Godtgjørelse andre utvalg"/>
        <s v="13300 Kjøp fra fylkeskommuner"/>
        <s v="16290 Billettinntekter"/>
        <s v="16500 Annet avgiftspliktig salg av varer og tjenester"/>
        <s v="16503 Kiosk-, kantinesalg avgpl"/>
        <s v="11702 Drivstoff"/>
        <s v="12500 Materiell til vedlikehold, påkostning og nybygg"/>
        <s v="10105 Tillegg utenom T-trinn"/>
        <s v="10205 Tillegg utenom T-trinn"/>
        <s v="11205 Klær og tekstiler"/>
        <s v="11805 Lyskilder"/>
        <s v="11830 Naturgass"/>
        <s v="15500 Avsetninger til bundne fond"/>
        <s v="16501 Billetter solarium avg.pliktig"/>
        <s v="16505 Salg av mat, LAV SATS"/>
        <s v="16305 Strøminntekt ved utleieforhold"/>
        <s v="10300 Engasjementer"/>
        <s v="11140 Medikamenter"/>
        <s v="12090 Medisinsk utstyr"/>
        <s v="10750 Lønn renhold"/>
        <s v="11904 Intern husleie"/>
        <s v="12702 Innleie fra vikarbyrå"/>
        <s v="11905 Intern strøm"/>
        <s v="10504 Omsorgslønn/BPA"/>
        <s v="10892 Kvalifiseringsstønad"/>
        <s v="14705 Annen økonomisk hjelp"/>
        <s v="14706 Boligtilskudd og bostøtte"/>
        <s v="14707 Andre tilskudd til private"/>
        <s v="17001 Tilskudd bostøtte"/>
        <s v="10891 Introduksjonsstønad"/>
        <s v="18102 Integreringstilskudd"/>
        <s v="10500 Støttekontakt"/>
        <s v="10501 Fosterhjem"/>
        <s v="10509 Annen trekkpliktig godtgjørelse"/>
        <s v="11203 Støttek/Avlastn./Fosterhj, utgiftsdekn. Ikke oppg.pl."/>
        <s v="14703 Lege, medisin, tannlege"/>
        <s v="10502 Avlastning"/>
        <s v="18100 Andre statlige overføringer"/>
        <s v="13702 Tilskudd leger, fysioterapeuter"/>
        <s v="10901 Ikke avgiftspliktig pensjon"/>
        <s v="12701 Praksiskompensasjon"/>
        <s v="13800 Kjøp fra kommunalt foretak i egen kommune"/>
        <s v="16900 Fordelte utgifter / Internsalg"/>
        <s v="14800 Overføring til kommunalt foretak i egen kommune"/>
        <s v="12303 Fordelte utg. verksted"/>
        <s v="10700 Lønn vedlikehold"/>
        <s v="12302 Fordelt utg. maskin/bil"/>
        <s v="12301 Fordelt utg. eget personell"/>
        <s v="15001 Kalkylerente VARSF"/>
        <s v="16400 Avgiftspliktige gebyrer"/>
        <s v="16401 Gebyrer etter mengde"/>
        <s v="16402 Forbruksgebyr stipulert"/>
        <s v="16403 Nettgebyr"/>
        <s v="16404 Andre gebyrer"/>
        <s v="16406 Renovasjon grå dunk"/>
        <s v="16407 Renovasjon grønn dunk"/>
        <s v="16502 Andre gebyrer avg.pliktig"/>
        <s v="14001 Skatt næringsavfall"/>
        <s v="14702 Tap på fordringer"/>
        <s v="16304 Festeavgifter"/>
        <s v="16409 Feiegebyrer"/>
        <s v="18500 Overføring fra kommuner"/>
        <s v="19000 Renteinntekter"/>
        <s v="18000 Rammetilskudd"/>
        <s v="18001 Inntektsutjevning rammetilskudd"/>
        <s v="18103 Rentekompensasjon"/>
        <s v="18700 Skatt på inntekt og formue"/>
        <s v="18740 Eiendomsskatt annen eiendom"/>
        <s v="18750 Eiendomsskatt boliger og fritidseiendommer"/>
        <s v="15000 Renteutgifter, provisjoner og andre finansutgifter"/>
        <s v="15100 Avdrag"/>
        <s v="15400 Avsetninger til disposisjonsfond"/>
        <s v="19002 Renter på utlån"/>
        <s v="19050 Utbytte og eieruttak"/>
      </sharedItems>
    </cacheField>
    <cacheField name="Tjeneste" numFmtId="0">
      <sharedItems/>
    </cacheField>
    <cacheField name="Budsjett inkl. endring" numFmtId="3">
      <sharedItems containsSemiMixedTypes="0" containsString="0" containsNumber="1" minValue="-631684" maxValue="87000"/>
    </cacheField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Rolf Olav Dyrnes" refreshedDate="43395.615265624998" createdVersion="6" refreshedVersion="6" minRefreshableVersion="3" recordCount="126">
  <cacheSource type="worksheet">
    <worksheetSource ref="A2:E128" sheet="årsverk_kost per årsverk"/>
  </cacheSource>
  <cacheFields count="5">
    <cacheField name="Enhet" numFmtId="0">
      <sharedItems containsSemiMixedTypes="0" containsString="0" containsNumber="1" containsInteger="1" minValue="1000" maxValue="6500" count="39">
        <n v="1000"/>
        <n v="1200"/>
        <n v="2100"/>
        <n v="1218"/>
        <n v="1220"/>
        <n v="1222"/>
        <n v="1250"/>
        <n v="1260"/>
        <n v="1270"/>
        <n v="2010"/>
        <n v="2110"/>
        <n v="2115"/>
        <n v="2120"/>
        <n v="2125"/>
        <n v="2130"/>
        <n v="2135"/>
        <n v="2140"/>
        <n v="2150"/>
        <n v="2160"/>
        <n v="2170"/>
        <n v="2175"/>
        <n v="2180"/>
        <n v="2191"/>
        <n v="2300"/>
        <n v="2500"/>
        <n v="3010"/>
        <n v="3100"/>
        <n v="3170"/>
        <n v="3200"/>
        <n v="3300"/>
        <n v="3400"/>
        <n v="3450"/>
        <n v="3500"/>
        <n v="3600"/>
        <n v="3800"/>
        <n v="6000"/>
        <n v="6200"/>
        <n v="6400"/>
        <n v="6500"/>
      </sharedItems>
    </cacheField>
    <cacheField name="Org.enhet" numFmtId="0">
      <sharedItems containsMixedTypes="1" containsNumber="1" containsInteger="1" minValue="65000" maxValue="65000"/>
    </cacheField>
    <cacheField name="Org.navn" numFmtId="0">
      <sharedItems/>
    </cacheField>
    <cacheField name="Antall Ansatte" numFmtId="166">
      <sharedItems containsSemiMixedTypes="0" containsString="0" containsNumber="1" containsInteger="1" minValue="1" maxValue="53"/>
    </cacheField>
    <cacheField name="Antall Årsverk" numFmtId="165">
      <sharedItems containsSemiMixedTypes="0" containsString="0" containsNumber="1" minValue="1.0999999999999999E-2" maxValue="50.02400000000000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Rolf Olav Dyrnes" refreshedDate="43396.353130671298" createdVersion="6" refreshedVersion="6" minRefreshableVersion="3" recordCount="151">
  <cacheSource type="worksheet">
    <worksheetSource ref="C7:J158" sheet="Budsjett fastlønn 18"/>
  </cacheSource>
  <cacheFields count="7">
    <cacheField name="Enhet" numFmtId="0">
      <sharedItems count="49">
        <s v="1000 POLITISK SEKRETARIAT"/>
        <s v="1200 RÅDMANNENS KONTOR"/>
        <s v="1218 SAMFUNNSUTVIKLING"/>
        <s v="1220 PERSONALSEKSJONEN"/>
        <s v="1222 IKT"/>
        <s v="1250 ØKONOMISEKSJONEN"/>
        <s v="1260 KRISTIANSUND SERVICEKONTOR"/>
        <s v="1270 NORDMØRE KEMNERKONTOR"/>
        <s v="2010 PP-TJENESTEN"/>
        <s v="2100 Grunnskole felles"/>
        <s v="2110 ALLANENGEN SKOLE"/>
        <s v="2115 BJERKELUND SKOLE"/>
        <s v="2120 DALABREKKA SKOLE"/>
        <s v="2125 RENSVIK SKOLE"/>
        <s v="2130 DALE BARNESKOLE"/>
        <s v="2135 FREI SKOLE"/>
        <s v="2140 GOMALANDET SKOLE"/>
        <s v="2150 INNLANDET SKOLE"/>
        <s v="2160 NORDLANDET BARNESKOLE"/>
        <s v="2170 ATLANTEN UNGDOMSSKOLE"/>
        <s v="2175 FREI UNGDOMSSKOLE"/>
        <s v="2180 NORDLANDET UNGDOMSSKOLE"/>
        <s v="2190 KRISTIANSUND VOKSENOPPLÆRING"/>
        <s v="2300 BARNEHAGE FELLES"/>
        <s v="2500 KULTUR"/>
        <s v="3010 TILDELING OG KOORDINERING"/>
        <s v="3100 ENHET FOR SYKEHJEM"/>
        <s v="3170 STORHAUGEN HELSEHUS"/>
        <s v="3200 HJEMMETJENESTEN"/>
        <s v="3300 PSYKISK HELSE OG RUS"/>
        <s v="3400 NAV KRISTIANSUND"/>
        <s v="3450 FLYKTNING- OG INNVANDRERTJENESTEN"/>
        <s v="3500 BARN, FAMILIE, HELSE"/>
        <s v="3600 BO OG HABILITERING"/>
        <s v="3800 REGINONALT SENTER FOR HELSEINNOVASJON"/>
        <s v="6000 KOMMUNALTEKNIKK"/>
        <s v="6200 PLAN OG BYGGESAK"/>
        <s v="6400 EIENDOMSDRIFT"/>
        <s v="6500 BRANN OG REDNING"/>
        <s v="2310 MYRA BARNEHAGE" u="1"/>
        <s v="2330 DALE BARNEHAGE" u="1"/>
        <s v="1223 FELLESUTGIFTER" u="1"/>
        <s v="2340 FLØYA BARNEHAGE" u="1"/>
        <s v="2345 RØSSLYNGVEIEN BARNEHAGE" u="1"/>
        <s v="2320 HEINSA BARNEHAGE" u="1"/>
        <s v="2355 RENSVIK BARNEHAGE" u="1"/>
        <s v="2335 FOSNA BARNEHAGE" u="1"/>
        <s v="2315 KARIHOLA BARNEHAGE" u="1"/>
        <s v="2325 JUULENGA BARNEHAGE" u="1"/>
      </sharedItems>
    </cacheField>
    <cacheField name="Ansvar" numFmtId="0">
      <sharedItems/>
    </cacheField>
    <cacheField name="Fordeling" numFmtId="0">
      <sharedItems containsSemiMixedTypes="0" containsString="0" containsNumber="1" containsInteger="1" minValue="1" maxValue="5"/>
    </cacheField>
    <cacheField name="Til fordeling" numFmtId="167">
      <sharedItems containsSemiMixedTypes="0" containsString="0" containsNumber="1" containsInteger="1" minValue="0" maxValue="44000000"/>
    </cacheField>
    <cacheField name="Bud.fastlønn" numFmtId="167">
      <sharedItems containsSemiMixedTypes="0" containsString="0" containsNumber="1" minValue="32" maxValue="24872"/>
    </cacheField>
    <cacheField name="Korr." numFmtId="167">
      <sharedItems containsNonDate="0" containsString="0" containsBlank="1"/>
    </cacheField>
    <cacheField name="Budsjett fastlønn etter korr" numFmtId="167">
      <sharedItems containsSemiMixedTypes="0" containsString="0" containsNumber="1" minValue="32" maxValue="2487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Rolf Olav Dyrnes" refreshedDate="43397.836565509257" createdVersion="6" refreshedVersion="6" minRefreshableVersion="3" recordCount="151">
  <cacheSource type="worksheet">
    <worksheetSource ref="W7:AH158" sheet="Budsjett fastlønn 18"/>
  </cacheSource>
  <cacheFields count="12">
    <cacheField name="Ramme" numFmtId="0">
      <sharedItems count="18">
        <s v="10"/>
        <s v="12"/>
        <s v="20"/>
        <s v="21"/>
        <s v="23"/>
        <s v="25"/>
        <s v="30"/>
        <s v="31"/>
        <s v="32"/>
        <s v="33"/>
        <s v="34"/>
        <s v="35"/>
        <s v="36"/>
        <s v="38"/>
        <s v="60"/>
        <s v="62"/>
        <s v="64"/>
        <s v="65"/>
      </sharedItems>
    </cacheField>
    <cacheField name="Enhet" numFmtId="0">
      <sharedItems count="39">
        <s v="1000 POLITISK SEKRETARIAT"/>
        <s v="1200 RÅDMANNENS KONTOR"/>
        <s v="1218 SAMFUNNSUTVIKLING"/>
        <s v="1220 PERSONALSEKSJONEN"/>
        <s v="1222 IKT"/>
        <s v="1250 ØKONOMISEKSJONEN"/>
        <s v="1260 KRISTIANSUND SERVICEKONTOR"/>
        <s v="1270 NORDMØRE KEMNERKONTOR"/>
        <s v="2010 PP-TJENESTEN"/>
        <s v="2100 Grunnskole felles"/>
        <s v="2110 ALLANENGEN SKOLE"/>
        <s v="2115 BJERKELUND SKOLE"/>
        <s v="2120 DALABREKKA SKOLE"/>
        <s v="2125 RENSVIK SKOLE"/>
        <s v="2130 DALE BARNESKOLE"/>
        <s v="2135 FREI SKOLE"/>
        <s v="2140 GOMALANDET SKOLE"/>
        <s v="2150 INNLANDET SKOLE"/>
        <s v="2160 NORDLANDET BARNESKOLE"/>
        <s v="2170 ATLANTEN UNGDOMSSKOLE"/>
        <s v="2175 FREI UNGDOMSSKOLE"/>
        <s v="2180 NORDLANDET UNGDOMSSKOLE"/>
        <s v="2190 KRISTIANSUND VOKSENOPPLÆRING"/>
        <s v="2300 BARNEHAGE FELLES"/>
        <s v="2500 KULTUR"/>
        <s v="3010 TILDELING OG KOORDINERING"/>
        <s v="3100 ENHET FOR SYKEHJEM"/>
        <s v="3170 STORHAUGEN HELSEHUS"/>
        <s v="3200 HJEMMETJENESTEN"/>
        <s v="3300 PSYKISK HELSE OG RUS"/>
        <s v="3400 NAV KRISTIANSUND"/>
        <s v="3450 FLYKTNING- OG INNVANDRERTJENESTEN"/>
        <s v="3500 BARN, FAMILIE, HELSE"/>
        <s v="3600 BO OG HABILITERING"/>
        <s v="3800 REGINONALT SENTER FOR HELSEINNOVASJON"/>
        <s v="6000 KOMMUNALTEKNIKK"/>
        <s v="6200 PLAN OG BYGGESAK"/>
        <s v="6400 EIENDOMSDRIFT"/>
        <s v="6500 BRANN OG REDNING"/>
      </sharedItems>
    </cacheField>
    <cacheField name="Ansvar" numFmtId="0">
      <sharedItems count="151">
        <s v="1000 Ordførerens kontor"/>
        <s v="1003 Sekretariat kontrollutvalg"/>
        <s v="1200 Rådmannens kontor"/>
        <s v="1203 Kommuneadvokat"/>
        <s v="1205 Orkidé"/>
        <s v="1211 Helse og sosial"/>
        <s v="1214 Beredskap og skjenkebevilgninger"/>
        <s v="1215 Næringsavdelingen"/>
        <s v="1218 Samfunnsutvikling"/>
        <s v="1220 Personalseksjonen"/>
        <s v="1222 IKT"/>
        <s v="1223 Fellesutgifter"/>
        <s v="1224 Opplæringskontor"/>
        <s v="1250 Økonomiseksjonen"/>
        <s v="1260 Kristiansund servicekontor"/>
        <s v="1270 Nordmøre Kemnerkontor"/>
        <s v="2010 PP-tjeneste for Nordmøre"/>
        <s v="2100 Grunnskole felles"/>
        <s v="2110 Allanengen skole"/>
        <s v="2111 Allanengen Innføringsklasse"/>
        <s v="2115 Bjerkelund skole"/>
        <s v="2120 Dalabrekka skole"/>
        <s v="2125 Rensvik skole"/>
        <s v="2130 Dale barneskole"/>
        <s v="2135 Frei skole"/>
        <s v="2140 Gomalandet skole"/>
        <s v="2150 Innlandet skole"/>
        <s v="2160 Nordlandet skole"/>
        <s v="2170 Atlanten ungdomsskole"/>
        <s v="2171 Levende Vågen"/>
        <s v="2175 Frei ungdomsskole"/>
        <s v="2180 Nordlandet ungdomsskole"/>
        <s v="2191 Kristiansund voksenopplæring"/>
        <s v="2300 Barnehager felles"/>
        <s v="2310 Myra barnehage"/>
        <s v="2315 Karihola barnehage"/>
        <s v="2320 Heinsa barnehage"/>
        <s v="2325 Juulenga barnehage"/>
        <s v="2330 Dale barnehage"/>
        <s v="2335 Fosna barnehage"/>
        <s v="2340 Fløya barnehage"/>
        <s v="2345 Røsslyngveien barnehage"/>
        <s v="2355 Rensvik barnehage"/>
        <s v="2500 Kulturavdelingen"/>
        <s v="2520 Atlanten idrettspark"/>
        <s v="2521 Atlanterhavsbadet"/>
        <s v="2522 Atlanten Café"/>
        <s v="2523 Idrettshall"/>
        <s v="2526 Uteanlegg"/>
        <s v="2530 Kristiansund kulturskole"/>
        <s v="2540 Kristiansund bibliotek"/>
        <s v="3010 Tildelingstjenesten"/>
        <s v="3050 Felleskjøkkenet"/>
        <s v="3052 Vaskeri"/>
        <s v="3053 Støttetjenester"/>
        <s v="3100 Sykehjem - administrasjon"/>
        <s v="3110 Kringsjå sykehjem - Langtid"/>
        <s v="3112 Kringsjå sykehjem - Demens"/>
        <s v="3133 Barmanhaugen 2. etg."/>
        <s v="3140 Bergan sykehjem - Demens 3"/>
        <s v="3141 Bergan sykehjem - Demens 1"/>
        <s v="3142 Bergan sykehjem - Demens 2"/>
        <s v="3143 Vakthavende sykepleieteam"/>
        <s v="3150 Frei sykehjem"/>
        <s v="3162 Rehabilitering"/>
        <s v="3164 Forebyggende eldre"/>
        <s v="3170 Storhaugen Helsehus - felles"/>
        <s v="3171 Storhaugen helsehus - Døgndrift"/>
        <s v="3174 Samfunnsmedisin"/>
        <s v="3175 Turnuslege"/>
        <s v="3176 Legevakt"/>
        <s v="3180 Kommunalt legearbeid"/>
        <s v="3200 Hjemmetjenestene felles"/>
        <s v="3201 Hjemmetjenesten Rode 1"/>
        <s v="3202 Hjemmetjenesten Rode 2"/>
        <s v="3203 Hjemmetjenesten Rode 3"/>
        <s v="3204 Hjemmetjenesten Rode 4"/>
        <s v="3205 Hjemmetjenesten Rode 5"/>
        <s v="3207 Hjemmetjenesten Rode 7"/>
        <s v="3230 Roligheten omsorgsboliger"/>
        <s v="3231 Barmanhaugen bofellesskap"/>
        <s v="3232 Barmanhaugen 4.- 6. etg."/>
        <s v="3270 Brukerstyrt personlig assistenet (BPA)"/>
        <s v="3300 Psykisk helse KB 22"/>
        <s v="3301 Psykisk helse Sætherhaugen"/>
        <s v="3302 Bergan bofellesskap"/>
        <s v="3303 Ivar Aasensgt. boligfellesskap"/>
        <s v="3304 Rustjeneste"/>
        <s v="3306 Rask psykisk helsehjelp"/>
        <s v="3400 NAV"/>
        <s v="3450 Flyktning- og innvandrertjenesten"/>
        <s v="3500 Barn, familie og helse"/>
        <s v="3510 Barneverntjenesten"/>
        <s v="3520 Forebyggende helsetjenester for barn og unge"/>
        <s v="3522 Helsestasjonstjenester"/>
        <s v="3523 Helsestasjon for gravide"/>
        <s v="3524 Vaksinasjonskontoret"/>
        <s v="3525 Skolehelsetjenester"/>
        <s v="3526 Psykisk helsetjenester for barn og familier"/>
        <s v="3528 Fysioterapi for barn og unge"/>
        <s v="3540 Opplæringstjenesten"/>
        <s v="3600 Bo- og dagtilbud/oppfølging felles"/>
        <s v="3610 Roligheten boliger"/>
        <s v="3611 Myra boliger"/>
        <s v="3612 Sildstimen 1"/>
        <s v="3614 Eventyrveien 4"/>
        <s v="3615 Grunden 1"/>
        <s v="3616 Grunden 2"/>
        <s v="3617 Eaholmveien"/>
        <s v="3660 Bekkefaret 12"/>
        <s v="3661 Bekkefaret 14"/>
        <s v="3662 Bekkefaret 16"/>
        <s v="3663 Naustveien 26"/>
        <s v="3664 Smørsoppen 30"/>
        <s v="3665 Breilisikten boliger"/>
        <s v="3666 Rensviktunet boliger"/>
        <s v="3670 Morbærtreet"/>
        <s v="3671 Stortua arbeidssenter"/>
        <s v="3672 Dale dagsenter og kantinedrift"/>
        <s v="3673 Rena bruk"/>
        <s v="3680 Rensviktunet avlastning"/>
        <s v="3681 Karitunet avlastning"/>
        <s v="3682 Støttekontakt, privat avlastning"/>
        <s v="3800 Helseinnovasjon - administrasjon"/>
        <s v="3810 Responssenter"/>
        <s v="3821 Utviklingssenter for sykehjem"/>
        <s v="6000 Driftsbygg Hagelin"/>
        <s v="6001 Vedlikeholdsavdeling VAR m.m."/>
        <s v="6003 Bil- og maskinverksted"/>
        <s v="6004 Anleggsavdelingen"/>
        <s v="6010 Byingeniørens kontor"/>
        <s v="6013 Kommunale veier"/>
        <s v="6020 Vann"/>
        <s v="6022 Avløp"/>
        <s v="6023 Renovasjon"/>
        <s v="6024 Avfall næringsvirksomhet"/>
        <s v="6025 Slam"/>
        <s v="6026 Park"/>
        <s v="6027 Utenomhus"/>
        <s v="6200 Bygningssjefens kontor"/>
        <s v="6201 Oppmålingsavdelingen"/>
        <s v="6202 Selvkost Plan og byggesak"/>
        <s v="6400 Administrasjon"/>
        <s v="6415 Renhold"/>
        <s v="6416 Boliger"/>
        <s v="6417 Forretnings- og administrasjonsbygg"/>
        <s v="6418 Kulturbygg"/>
        <s v="6419 Formålsbygg"/>
        <s v="6501 Utrykningsstyrken"/>
        <s v="6503 Feiing"/>
        <s v="6504 NIUA"/>
      </sharedItems>
    </cacheField>
    <cacheField name="Område" numFmtId="0">
      <sharedItems count="5">
        <s v="1.Admin, teknisk og kultur"/>
        <s v="2.Barnehage"/>
        <s v="3.Grunnskole"/>
        <s v="4.Helse og omsorg"/>
        <s v="5.Holdes utenfor"/>
      </sharedItems>
    </cacheField>
    <cacheField name="Bud.fastlønn" numFmtId="167">
      <sharedItems containsSemiMixedTypes="0" containsString="0" containsNumber="1" minValue="32" maxValue="24872"/>
    </cacheField>
    <cacheField name="Budsjett fastlønn etter korr" numFmtId="167">
      <sharedItems containsSemiMixedTypes="0" containsString="0" containsNumber="1" minValue="32" maxValue="24872"/>
    </cacheField>
    <cacheField name="Kutt" numFmtId="167">
      <sharedItems containsSemiMixedTypes="0" containsString="0" containsNumber="1" minValue="0" maxValue="2685.5839259136455"/>
    </cacheField>
    <cacheField name="Kutt justert" numFmtId="167">
      <sharedItems containsSemiMixedTypes="0" containsString="0" containsNumber="1" minValue="0" maxValue="2685.5839259136455"/>
    </cacheField>
    <cacheField name="Overordnet" numFmtId="0">
      <sharedItems/>
    </cacheField>
    <cacheField name="Kutt årsverk" numFmtId="2">
      <sharedItems containsSemiMixedTypes="0" containsString="0" containsNumber="1" minValue="0" maxValue="3.6778566862682416"/>
    </cacheField>
    <cacheField name="Kutt årsverk just" numFmtId="2">
      <sharedItems containsSemiMixedTypes="0" containsString="0" containsNumber="1" minValue="0" maxValue="3.6778566862682416"/>
    </cacheField>
    <cacheField name="Leder kuttgruppe" numFmtId="0">
      <sharedItems count="4">
        <s v="Karl Kjetil og Arne"/>
        <s v="Christine"/>
        <s v="Siv Iren og Knut"/>
        <s v="Utelates i kuttprosessen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615">
  <r>
    <s v="10 POLITISK STYRING"/>
    <x v="0"/>
    <x v="0"/>
    <x v="0"/>
    <x v="0"/>
    <s v="1000 Politisk styring"/>
    <n v="1073"/>
  </r>
  <r>
    <s v="10 POLITISK STYRING"/>
    <x v="0"/>
    <x v="0"/>
    <x v="0"/>
    <x v="1"/>
    <s v="1000 Politisk styring"/>
    <n v="30"/>
  </r>
  <r>
    <s v="10 POLITISK STYRING"/>
    <x v="0"/>
    <x v="0"/>
    <x v="0"/>
    <x v="2"/>
    <s v="1000 Politisk styring"/>
    <n v="1744"/>
  </r>
  <r>
    <s v="10 POLITISK STYRING"/>
    <x v="0"/>
    <x v="0"/>
    <x v="0"/>
    <x v="3"/>
    <s v="1000 Politisk styring"/>
    <n v="514"/>
  </r>
  <r>
    <s v="10 POLITISK STYRING"/>
    <x v="0"/>
    <x v="0"/>
    <x v="0"/>
    <x v="4"/>
    <s v="1000 Politisk styring"/>
    <n v="4"/>
  </r>
  <r>
    <s v="10 POLITISK STYRING"/>
    <x v="0"/>
    <x v="0"/>
    <x v="0"/>
    <x v="5"/>
    <s v="1000 Politisk styring"/>
    <n v="474"/>
  </r>
  <r>
    <s v="10 POLITISK STYRING"/>
    <x v="0"/>
    <x v="0"/>
    <x v="1"/>
    <x v="6"/>
    <s v="1000 Politisk styring"/>
    <n v="20"/>
  </r>
  <r>
    <s v="10 POLITISK STYRING"/>
    <x v="0"/>
    <x v="0"/>
    <x v="1"/>
    <x v="7"/>
    <s v="1000 Politisk styring"/>
    <n v="100"/>
  </r>
  <r>
    <s v="10 POLITISK STYRING"/>
    <x v="0"/>
    <x v="0"/>
    <x v="1"/>
    <x v="8"/>
    <s v="1000 Politisk styring"/>
    <n v="50"/>
  </r>
  <r>
    <s v="10 POLITISK STYRING"/>
    <x v="0"/>
    <x v="0"/>
    <x v="1"/>
    <x v="9"/>
    <s v="1000 Politisk styring"/>
    <n v="46"/>
  </r>
  <r>
    <s v="10 POLITISK STYRING"/>
    <x v="0"/>
    <x v="0"/>
    <x v="1"/>
    <x v="10"/>
    <s v="1000 Politisk styring"/>
    <n v="15"/>
  </r>
  <r>
    <s v="10 POLITISK STYRING"/>
    <x v="0"/>
    <x v="0"/>
    <x v="1"/>
    <x v="11"/>
    <s v="1000 Politisk styring"/>
    <n v="20"/>
  </r>
  <r>
    <s v="10 POLITISK STYRING"/>
    <x v="0"/>
    <x v="0"/>
    <x v="1"/>
    <x v="12"/>
    <s v="1000 Politisk styring"/>
    <n v="50"/>
  </r>
  <r>
    <s v="10 POLITISK STYRING"/>
    <x v="0"/>
    <x v="0"/>
    <x v="1"/>
    <x v="13"/>
    <s v="1000 Politisk styring"/>
    <n v="50"/>
  </r>
  <r>
    <s v="10 POLITISK STYRING"/>
    <x v="0"/>
    <x v="0"/>
    <x v="1"/>
    <x v="14"/>
    <s v="1000 Politisk styring"/>
    <n v="15"/>
  </r>
  <r>
    <s v="10 POLITISK STYRING"/>
    <x v="0"/>
    <x v="0"/>
    <x v="2"/>
    <x v="15"/>
    <s v="1000 Politisk styring"/>
    <n v="15"/>
  </r>
  <r>
    <s v="10 POLITISK STYRING"/>
    <x v="0"/>
    <x v="0"/>
    <x v="3"/>
    <x v="16"/>
    <s v="1000 Politisk styring"/>
    <n v="100"/>
  </r>
  <r>
    <s v="10 POLITISK STYRING"/>
    <x v="0"/>
    <x v="0"/>
    <x v="3"/>
    <x v="17"/>
    <s v="1000 Politisk styring"/>
    <n v="-1791"/>
  </r>
  <r>
    <s v="10 POLITISK STYRING"/>
    <x v="0"/>
    <x v="0"/>
    <x v="4"/>
    <x v="18"/>
    <s v="1000 Politisk styring"/>
    <n v="-100"/>
  </r>
  <r>
    <s v="10 POLITISK STYRING"/>
    <x v="0"/>
    <x v="1"/>
    <x v="0"/>
    <x v="19"/>
    <s v="1000 Politisk styring"/>
    <n v="2300"/>
  </r>
  <r>
    <s v="10 POLITISK STYRING"/>
    <x v="0"/>
    <x v="1"/>
    <x v="0"/>
    <x v="20"/>
    <s v="1000 Politisk styring"/>
    <n v="500"/>
  </r>
  <r>
    <s v="10 POLITISK STYRING"/>
    <x v="0"/>
    <x v="1"/>
    <x v="0"/>
    <x v="21"/>
    <s v="1000 Politisk styring"/>
    <n v="218"/>
  </r>
  <r>
    <s v="10 POLITISK STYRING"/>
    <x v="0"/>
    <x v="1"/>
    <x v="0"/>
    <x v="5"/>
    <s v="1000 Politisk styring"/>
    <n v="425"/>
  </r>
  <r>
    <s v="10 POLITISK STYRING"/>
    <x v="0"/>
    <x v="1"/>
    <x v="1"/>
    <x v="22"/>
    <s v="1000 Politisk styring"/>
    <n v="30"/>
  </r>
  <r>
    <s v="10 POLITISK STYRING"/>
    <x v="0"/>
    <x v="1"/>
    <x v="1"/>
    <x v="6"/>
    <s v="1000 Politisk styring"/>
    <n v="80"/>
  </r>
  <r>
    <s v="10 POLITISK STYRING"/>
    <x v="0"/>
    <x v="1"/>
    <x v="1"/>
    <x v="7"/>
    <s v="1000 Politisk styring"/>
    <n v="150"/>
  </r>
  <r>
    <s v="10 POLITISK STYRING"/>
    <x v="0"/>
    <x v="1"/>
    <x v="1"/>
    <x v="23"/>
    <s v="1000 Politisk styring"/>
    <n v="150"/>
  </r>
  <r>
    <s v="10 POLITISK STYRING"/>
    <x v="0"/>
    <x v="1"/>
    <x v="1"/>
    <x v="8"/>
    <s v="1000 Politisk styring"/>
    <n v="100"/>
  </r>
  <r>
    <s v="10 POLITISK STYRING"/>
    <x v="0"/>
    <x v="1"/>
    <x v="1"/>
    <x v="9"/>
    <s v="1000 Politisk styring"/>
    <n v="120"/>
  </r>
  <r>
    <s v="10 POLITISK STYRING"/>
    <x v="0"/>
    <x v="1"/>
    <x v="1"/>
    <x v="10"/>
    <s v="1000 Politisk styring"/>
    <n v="5"/>
  </r>
  <r>
    <s v="10 POLITISK STYRING"/>
    <x v="0"/>
    <x v="1"/>
    <x v="1"/>
    <x v="24"/>
    <s v="1000 Politisk styring"/>
    <n v="40"/>
  </r>
  <r>
    <s v="10 POLITISK STYRING"/>
    <x v="0"/>
    <x v="1"/>
    <x v="1"/>
    <x v="12"/>
    <s v="1000 Politisk styring"/>
    <n v="100"/>
  </r>
  <r>
    <s v="10 POLITISK STYRING"/>
    <x v="0"/>
    <x v="1"/>
    <x v="1"/>
    <x v="13"/>
    <s v="1000 Politisk styring"/>
    <n v="30"/>
  </r>
  <r>
    <s v="10 POLITISK STYRING"/>
    <x v="0"/>
    <x v="1"/>
    <x v="1"/>
    <x v="25"/>
    <s v="1000 Politisk styring"/>
    <n v="20"/>
  </r>
  <r>
    <s v="10 POLITISK STYRING"/>
    <x v="0"/>
    <x v="1"/>
    <x v="1"/>
    <x v="14"/>
    <s v="1000 Politisk styring"/>
    <n v="650"/>
  </r>
  <r>
    <s v="10 POLITISK STYRING"/>
    <x v="0"/>
    <x v="1"/>
    <x v="5"/>
    <x v="26"/>
    <s v="1100 Kontroll og revisjon"/>
    <n v="2700"/>
  </r>
  <r>
    <s v="10 POLITISK STYRING"/>
    <x v="0"/>
    <x v="1"/>
    <x v="3"/>
    <x v="16"/>
    <s v="1000 Politisk styring"/>
    <n v="140"/>
  </r>
  <r>
    <s v="10 POLITISK STYRING"/>
    <x v="0"/>
    <x v="1"/>
    <x v="3"/>
    <x v="27"/>
    <s v="1000 Politisk styring"/>
    <n v="800"/>
  </r>
  <r>
    <s v="10 POLITISK STYRING"/>
    <x v="0"/>
    <x v="1"/>
    <x v="6"/>
    <x v="28"/>
    <s v="1900 Interne serviceenheter"/>
    <n v="-100"/>
  </r>
  <r>
    <s v="10 POLITISK STYRING"/>
    <x v="0"/>
    <x v="1"/>
    <x v="4"/>
    <x v="18"/>
    <s v="1000 Politisk styring"/>
    <n v="-140"/>
  </r>
  <r>
    <s v="10 POLITISK STYRING"/>
    <x v="0"/>
    <x v="2"/>
    <x v="1"/>
    <x v="9"/>
    <s v="1000 Politisk styring"/>
    <n v="20"/>
  </r>
  <r>
    <s v="10 POLITISK STYRING"/>
    <x v="0"/>
    <x v="2"/>
    <x v="1"/>
    <x v="12"/>
    <s v="1000 Politisk styring"/>
    <n v="20"/>
  </r>
  <r>
    <s v="10 POLITISK STYRING"/>
    <x v="0"/>
    <x v="3"/>
    <x v="0"/>
    <x v="0"/>
    <s v="1100 Kontroll og revisjon"/>
    <n v="803"/>
  </r>
  <r>
    <s v="10 POLITISK STYRING"/>
    <x v="0"/>
    <x v="3"/>
    <x v="0"/>
    <x v="3"/>
    <s v="1100 Kontroll og revisjon"/>
    <n v="141"/>
  </r>
  <r>
    <s v="10 POLITISK STYRING"/>
    <x v="0"/>
    <x v="3"/>
    <x v="0"/>
    <x v="4"/>
    <s v="1100 Kontroll og revisjon"/>
    <n v="2"/>
  </r>
  <r>
    <s v="10 POLITISK STYRING"/>
    <x v="0"/>
    <x v="3"/>
    <x v="0"/>
    <x v="5"/>
    <s v="1100 Kontroll og revisjon"/>
    <n v="145"/>
  </r>
  <r>
    <s v="10 POLITISK STYRING"/>
    <x v="0"/>
    <x v="3"/>
    <x v="1"/>
    <x v="6"/>
    <s v="1100 Kontroll og revisjon"/>
    <n v="5"/>
  </r>
  <r>
    <s v="10 POLITISK STYRING"/>
    <x v="0"/>
    <x v="3"/>
    <x v="1"/>
    <x v="7"/>
    <s v="1100 Kontroll og revisjon"/>
    <n v="20"/>
  </r>
  <r>
    <s v="10 POLITISK STYRING"/>
    <x v="0"/>
    <x v="3"/>
    <x v="1"/>
    <x v="9"/>
    <s v="1100 Kontroll og revisjon"/>
    <n v="30"/>
  </r>
  <r>
    <s v="10 POLITISK STYRING"/>
    <x v="0"/>
    <x v="3"/>
    <x v="1"/>
    <x v="10"/>
    <s v="1100 Kontroll og revisjon"/>
    <n v="20"/>
  </r>
  <r>
    <s v="10 POLITISK STYRING"/>
    <x v="0"/>
    <x v="3"/>
    <x v="1"/>
    <x v="12"/>
    <s v="1100 Kontroll og revisjon"/>
    <n v="5"/>
  </r>
  <r>
    <s v="10 POLITISK STYRING"/>
    <x v="0"/>
    <x v="3"/>
    <x v="1"/>
    <x v="25"/>
    <s v="1100 Kontroll og revisjon"/>
    <n v="140"/>
  </r>
  <r>
    <s v="10 POLITISK STYRING"/>
    <x v="0"/>
    <x v="3"/>
    <x v="3"/>
    <x v="16"/>
    <s v="1100 Kontroll og revisjon"/>
    <n v="15"/>
  </r>
  <r>
    <s v="10 POLITISK STYRING"/>
    <x v="0"/>
    <x v="3"/>
    <x v="4"/>
    <x v="18"/>
    <s v="1100 Kontroll og revisjon"/>
    <n v="-15"/>
  </r>
  <r>
    <s v="10 POLITISK STYRING"/>
    <x v="0"/>
    <x v="3"/>
    <x v="4"/>
    <x v="29"/>
    <s v="1100 Kontroll og revisjon"/>
    <n v="-540"/>
  </r>
  <r>
    <s v="12 SENTRALADMINISTRASJON"/>
    <x v="1"/>
    <x v="4"/>
    <x v="0"/>
    <x v="0"/>
    <s v="1200 Administrasjon"/>
    <n v="4392"/>
  </r>
  <r>
    <s v="12 SENTRALADMINISTRASJON"/>
    <x v="1"/>
    <x v="4"/>
    <x v="0"/>
    <x v="3"/>
    <s v="1200 Administrasjon"/>
    <n v="703"/>
  </r>
  <r>
    <s v="12 SENTRALADMINISTRASJON"/>
    <x v="1"/>
    <x v="4"/>
    <x v="0"/>
    <x v="5"/>
    <s v="1200 Administrasjon"/>
    <n v="718"/>
  </r>
  <r>
    <s v="12 SENTRALADMINISTRASJON"/>
    <x v="1"/>
    <x v="4"/>
    <x v="1"/>
    <x v="22"/>
    <s v="1200 Administrasjon"/>
    <n v="15"/>
  </r>
  <r>
    <s v="12 SENTRALADMINISTRASJON"/>
    <x v="1"/>
    <x v="4"/>
    <x v="1"/>
    <x v="6"/>
    <s v="1200 Administrasjon"/>
    <n v="50"/>
  </r>
  <r>
    <s v="12 SENTRALADMINISTRASJON"/>
    <x v="1"/>
    <x v="4"/>
    <x v="1"/>
    <x v="7"/>
    <s v="1200 Administrasjon"/>
    <n v="10"/>
  </r>
  <r>
    <s v="12 SENTRALADMINISTRASJON"/>
    <x v="1"/>
    <x v="4"/>
    <x v="1"/>
    <x v="30"/>
    <s v="1200 Administrasjon"/>
    <n v="10"/>
  </r>
  <r>
    <s v="12 SENTRALADMINISTRASJON"/>
    <x v="1"/>
    <x v="4"/>
    <x v="1"/>
    <x v="8"/>
    <s v="1200 Administrasjon"/>
    <n v="150"/>
  </r>
  <r>
    <s v="12 SENTRALADMINISTRASJON"/>
    <x v="1"/>
    <x v="4"/>
    <x v="1"/>
    <x v="9"/>
    <s v="1200 Administrasjon"/>
    <n v="30"/>
  </r>
  <r>
    <s v="12 SENTRALADMINISTRASJON"/>
    <x v="1"/>
    <x v="4"/>
    <x v="1"/>
    <x v="10"/>
    <s v="1200 Administrasjon"/>
    <n v="15"/>
  </r>
  <r>
    <s v="12 SENTRALADMINISTRASJON"/>
    <x v="1"/>
    <x v="4"/>
    <x v="1"/>
    <x v="11"/>
    <s v="1200 Administrasjon"/>
    <n v="10"/>
  </r>
  <r>
    <s v="12 SENTRALADMINISTRASJON"/>
    <x v="1"/>
    <x v="4"/>
    <x v="1"/>
    <x v="12"/>
    <s v="1200 Administrasjon"/>
    <n v="20"/>
  </r>
  <r>
    <s v="12 SENTRALADMINISTRASJON"/>
    <x v="1"/>
    <x v="4"/>
    <x v="1"/>
    <x v="13"/>
    <s v="1200 Administrasjon"/>
    <n v="10"/>
  </r>
  <r>
    <s v="12 SENTRALADMINISTRASJON"/>
    <x v="1"/>
    <x v="4"/>
    <x v="2"/>
    <x v="31"/>
    <s v="1200 Administrasjon"/>
    <n v="500"/>
  </r>
  <r>
    <s v="12 SENTRALADMINISTRASJON"/>
    <x v="1"/>
    <x v="4"/>
    <x v="3"/>
    <x v="32"/>
    <s v="1200 Administrasjon"/>
    <n v="0"/>
  </r>
  <r>
    <s v="12 SENTRALADMINISTRASJON"/>
    <x v="1"/>
    <x v="4"/>
    <x v="6"/>
    <x v="28"/>
    <s v="1900 Interne serviceenheter"/>
    <n v="-600"/>
  </r>
  <r>
    <s v="12 SENTRALADMINISTRASJON"/>
    <x v="1"/>
    <x v="4"/>
    <x v="4"/>
    <x v="33"/>
    <s v="1200 Administrasjon"/>
    <n v="-1000"/>
  </r>
  <r>
    <s v="12 SENTRALADMINISTRASJON"/>
    <x v="1"/>
    <x v="5"/>
    <x v="1"/>
    <x v="25"/>
    <s v="1200 Administrasjon"/>
    <n v="-355"/>
  </r>
  <r>
    <s v="12 SENTRALADMINISTRASJON"/>
    <x v="1"/>
    <x v="5"/>
    <x v="1"/>
    <x v="25"/>
    <s v="2440 Barneverntjeneste"/>
    <n v="2685"/>
  </r>
  <r>
    <s v="12 SENTRALADMINISTRASJON"/>
    <x v="1"/>
    <x v="5"/>
    <x v="1"/>
    <x v="14"/>
    <s v="1200 Administrasjon"/>
    <n v="50"/>
  </r>
  <r>
    <s v="12 SENTRALADMINISTRASJON"/>
    <x v="1"/>
    <x v="5"/>
    <x v="5"/>
    <x v="34"/>
    <s v="1200 Administrasjon"/>
    <n v="150"/>
  </r>
  <r>
    <s v="12 SENTRALADMINISTRASJON"/>
    <x v="1"/>
    <x v="5"/>
    <x v="3"/>
    <x v="35"/>
    <s v="1200 Administrasjon"/>
    <n v="-759"/>
  </r>
  <r>
    <s v="12 SENTRALADMINISTRASJON"/>
    <x v="1"/>
    <x v="5"/>
    <x v="3"/>
    <x v="17"/>
    <s v="1200 Administrasjon"/>
    <n v="700"/>
  </r>
  <r>
    <s v="12 SENTRALADMINISTRASJON"/>
    <x v="1"/>
    <x v="5"/>
    <x v="6"/>
    <x v="28"/>
    <s v="1900 Interne serviceenheter"/>
    <n v="-1097"/>
  </r>
  <r>
    <s v="12 SENTRALADMINISTRASJON"/>
    <x v="1"/>
    <x v="6"/>
    <x v="0"/>
    <x v="0"/>
    <s v="1200 Administrasjon"/>
    <n v="2374"/>
  </r>
  <r>
    <s v="12 SENTRALADMINISTRASJON"/>
    <x v="1"/>
    <x v="6"/>
    <x v="0"/>
    <x v="3"/>
    <s v="1200 Administrasjon"/>
    <n v="380"/>
  </r>
  <r>
    <s v="12 SENTRALADMINISTRASJON"/>
    <x v="1"/>
    <x v="6"/>
    <x v="0"/>
    <x v="5"/>
    <s v="1200 Administrasjon"/>
    <n v="388"/>
  </r>
  <r>
    <s v="12 SENTRALADMINISTRASJON"/>
    <x v="1"/>
    <x v="6"/>
    <x v="1"/>
    <x v="22"/>
    <s v="1200 Administrasjon"/>
    <n v="39"/>
  </r>
  <r>
    <s v="12 SENTRALADMINISTRASJON"/>
    <x v="1"/>
    <x v="6"/>
    <x v="1"/>
    <x v="7"/>
    <s v="1200 Administrasjon"/>
    <n v="15"/>
  </r>
  <r>
    <s v="12 SENTRALADMINISTRASJON"/>
    <x v="1"/>
    <x v="6"/>
    <x v="1"/>
    <x v="30"/>
    <s v="1200 Administrasjon"/>
    <n v="17"/>
  </r>
  <r>
    <s v="12 SENTRALADMINISTRASJON"/>
    <x v="1"/>
    <x v="6"/>
    <x v="1"/>
    <x v="9"/>
    <s v="1200 Administrasjon"/>
    <n v="20"/>
  </r>
  <r>
    <s v="12 SENTRALADMINISTRASJON"/>
    <x v="1"/>
    <x v="6"/>
    <x v="1"/>
    <x v="10"/>
    <s v="1200 Administrasjon"/>
    <n v="15"/>
  </r>
  <r>
    <s v="12 SENTRALADMINISTRASJON"/>
    <x v="1"/>
    <x v="6"/>
    <x v="1"/>
    <x v="11"/>
    <s v="1200 Administrasjon"/>
    <n v="15"/>
  </r>
  <r>
    <s v="12 SENTRALADMINISTRASJON"/>
    <x v="1"/>
    <x v="6"/>
    <x v="1"/>
    <x v="12"/>
    <s v="1200 Administrasjon"/>
    <n v="20"/>
  </r>
  <r>
    <s v="12 SENTRALADMINISTRASJON"/>
    <x v="1"/>
    <x v="6"/>
    <x v="1"/>
    <x v="13"/>
    <s v="1200 Administrasjon"/>
    <n v="15"/>
  </r>
  <r>
    <s v="12 SENTRALADMINISTRASJON"/>
    <x v="1"/>
    <x v="6"/>
    <x v="1"/>
    <x v="14"/>
    <s v="1200 Administrasjon"/>
    <n v="8"/>
  </r>
  <r>
    <s v="12 SENTRALADMINISTRASJON"/>
    <x v="1"/>
    <x v="6"/>
    <x v="4"/>
    <x v="29"/>
    <s v="1200 Administrasjon"/>
    <n v="-500"/>
  </r>
  <r>
    <s v="12 SENTRALADMINISTRASJON"/>
    <x v="1"/>
    <x v="7"/>
    <x v="0"/>
    <x v="0"/>
    <s v="1200 Administrasjon"/>
    <n v="708"/>
  </r>
  <r>
    <s v="12 SENTRALADMINISTRASJON"/>
    <x v="1"/>
    <x v="7"/>
    <x v="0"/>
    <x v="3"/>
    <s v="1200 Administrasjon"/>
    <n v="113"/>
  </r>
  <r>
    <s v="12 SENTRALADMINISTRASJON"/>
    <x v="1"/>
    <x v="7"/>
    <x v="0"/>
    <x v="5"/>
    <s v="1200 Administrasjon"/>
    <n v="116"/>
  </r>
  <r>
    <s v="12 SENTRALADMINISTRASJON"/>
    <x v="1"/>
    <x v="8"/>
    <x v="0"/>
    <x v="0"/>
    <s v="1200 Administrasjon"/>
    <n v="989"/>
  </r>
  <r>
    <s v="12 SENTRALADMINISTRASJON"/>
    <x v="1"/>
    <x v="8"/>
    <x v="0"/>
    <x v="0"/>
    <s v="2410 Diagnose, behandling, re-/habilitering"/>
    <n v="70"/>
  </r>
  <r>
    <s v="12 SENTRALADMINISTRASJON"/>
    <x v="1"/>
    <x v="8"/>
    <x v="0"/>
    <x v="0"/>
    <s v="2420 Råd, veiledningog sosialt forebyggende ar"/>
    <n v="75"/>
  </r>
  <r>
    <s v="12 SENTRALADMINISTRASJON"/>
    <x v="1"/>
    <x v="8"/>
    <x v="0"/>
    <x v="0"/>
    <s v="2530 Helse og omsorgstjenester i institusjon"/>
    <n v="214"/>
  </r>
  <r>
    <s v="12 SENTRALADMINISTRASJON"/>
    <x v="1"/>
    <x v="8"/>
    <x v="0"/>
    <x v="0"/>
    <s v="2540 Helse og omsorgstjenester til hjemmeboend"/>
    <n v="144"/>
  </r>
  <r>
    <s v="12 SENTRALADMINISTRASJON"/>
    <x v="1"/>
    <x v="8"/>
    <x v="0"/>
    <x v="3"/>
    <s v="1200 Administrasjon"/>
    <n v="158"/>
  </r>
  <r>
    <s v="12 SENTRALADMINISTRASJON"/>
    <x v="1"/>
    <x v="8"/>
    <x v="0"/>
    <x v="3"/>
    <s v="2410 Diagnose, behandling, re-/habilitering"/>
    <n v="11"/>
  </r>
  <r>
    <s v="12 SENTRALADMINISTRASJON"/>
    <x v="1"/>
    <x v="8"/>
    <x v="0"/>
    <x v="3"/>
    <s v="2420 Råd, veiledningog sosialt forebyggende ar"/>
    <n v="12"/>
  </r>
  <r>
    <s v="12 SENTRALADMINISTRASJON"/>
    <x v="1"/>
    <x v="8"/>
    <x v="0"/>
    <x v="3"/>
    <s v="2530 Helse og omsorgstjenester i institusjon"/>
    <n v="34"/>
  </r>
  <r>
    <s v="12 SENTRALADMINISTRASJON"/>
    <x v="1"/>
    <x v="8"/>
    <x v="0"/>
    <x v="3"/>
    <s v="2540 Helse og omsorgstjenester til hjemmeboend"/>
    <n v="23"/>
  </r>
  <r>
    <s v="12 SENTRALADMINISTRASJON"/>
    <x v="1"/>
    <x v="8"/>
    <x v="0"/>
    <x v="5"/>
    <s v="1200 Administrasjon"/>
    <n v="162"/>
  </r>
  <r>
    <s v="12 SENTRALADMINISTRASJON"/>
    <x v="1"/>
    <x v="8"/>
    <x v="0"/>
    <x v="5"/>
    <s v="2410 Diagnose, behandling, re-/habilitering"/>
    <n v="11"/>
  </r>
  <r>
    <s v="12 SENTRALADMINISTRASJON"/>
    <x v="1"/>
    <x v="8"/>
    <x v="0"/>
    <x v="5"/>
    <s v="2420 Råd, veiledningog sosialt forebyggende ar"/>
    <n v="12"/>
  </r>
  <r>
    <s v="12 SENTRALADMINISTRASJON"/>
    <x v="1"/>
    <x v="8"/>
    <x v="0"/>
    <x v="5"/>
    <s v="2530 Helse og omsorgstjenester i institusjon"/>
    <n v="35"/>
  </r>
  <r>
    <s v="12 SENTRALADMINISTRASJON"/>
    <x v="1"/>
    <x v="8"/>
    <x v="0"/>
    <x v="5"/>
    <s v="2540 Helse og omsorgstjenester til hjemmeboend"/>
    <n v="24"/>
  </r>
  <r>
    <s v="12 SENTRALADMINISTRASJON"/>
    <x v="1"/>
    <x v="8"/>
    <x v="1"/>
    <x v="22"/>
    <s v="1200 Administrasjon"/>
    <n v="15"/>
  </r>
  <r>
    <s v="12 SENTRALADMINISTRASJON"/>
    <x v="1"/>
    <x v="8"/>
    <x v="1"/>
    <x v="30"/>
    <s v="1200 Administrasjon"/>
    <n v="9"/>
  </r>
  <r>
    <s v="12 SENTRALADMINISTRASJON"/>
    <x v="1"/>
    <x v="8"/>
    <x v="1"/>
    <x v="9"/>
    <s v="1200 Administrasjon"/>
    <n v="10"/>
  </r>
  <r>
    <s v="12 SENTRALADMINISTRASJON"/>
    <x v="1"/>
    <x v="8"/>
    <x v="1"/>
    <x v="10"/>
    <s v="1200 Administrasjon"/>
    <n v="5"/>
  </r>
  <r>
    <s v="12 SENTRALADMINISTRASJON"/>
    <x v="1"/>
    <x v="8"/>
    <x v="3"/>
    <x v="17"/>
    <s v="2530 Helse og omsorgstjenester i institusjon"/>
    <n v="-350"/>
  </r>
  <r>
    <s v="12 SENTRALADMINISTRASJON"/>
    <x v="1"/>
    <x v="9"/>
    <x v="1"/>
    <x v="36"/>
    <s v="2020 Grunnskole"/>
    <n v="20"/>
  </r>
  <r>
    <s v="12 SENTRALADMINISTRASJON"/>
    <x v="1"/>
    <x v="9"/>
    <x v="1"/>
    <x v="9"/>
    <s v="2020 Grunnskole"/>
    <n v="279"/>
  </r>
  <r>
    <s v="12 SENTRALADMINISTRASJON"/>
    <x v="1"/>
    <x v="9"/>
    <x v="1"/>
    <x v="12"/>
    <s v="2020 Grunnskole"/>
    <n v="30"/>
  </r>
  <r>
    <s v="12 SENTRALADMINISTRASJON"/>
    <x v="1"/>
    <x v="9"/>
    <x v="3"/>
    <x v="27"/>
    <s v="2420 Råd, veiledningog sosialt forebyggende ar"/>
    <n v="500"/>
  </r>
  <r>
    <s v="12 SENTRALADMINISTRASJON"/>
    <x v="1"/>
    <x v="9"/>
    <x v="3"/>
    <x v="27"/>
    <s v="2850 Tjenester utenfor ordinær kommunalt ansva"/>
    <n v="1400"/>
  </r>
  <r>
    <s v="12 SENTRALADMINISTRASJON"/>
    <x v="1"/>
    <x v="9"/>
    <x v="4"/>
    <x v="37"/>
    <s v="2020 Grunnskole"/>
    <n v="-250"/>
  </r>
  <r>
    <s v="12 SENTRALADMINISTRASJON"/>
    <x v="1"/>
    <x v="10"/>
    <x v="0"/>
    <x v="0"/>
    <s v="1200 Administrasjon"/>
    <n v="715"/>
  </r>
  <r>
    <s v="12 SENTRALADMINISTRASJON"/>
    <x v="1"/>
    <x v="10"/>
    <x v="0"/>
    <x v="3"/>
    <s v="1200 Administrasjon"/>
    <n v="114"/>
  </r>
  <r>
    <s v="12 SENTRALADMINISTRASJON"/>
    <x v="1"/>
    <x v="10"/>
    <x v="0"/>
    <x v="5"/>
    <s v="1200 Administrasjon"/>
    <n v="117"/>
  </r>
  <r>
    <s v="12 SENTRALADMINISTRASJON"/>
    <x v="1"/>
    <x v="10"/>
    <x v="1"/>
    <x v="7"/>
    <s v="2330 Annet forebyggende helsearbeid"/>
    <n v="140"/>
  </r>
  <r>
    <s v="12 SENTRALADMINISTRASJON"/>
    <x v="1"/>
    <x v="10"/>
    <x v="1"/>
    <x v="9"/>
    <s v="2330 Annet forebyggende helsearbeid"/>
    <n v="5"/>
  </r>
  <r>
    <s v="12 SENTRALADMINISTRASJON"/>
    <x v="1"/>
    <x v="10"/>
    <x v="6"/>
    <x v="38"/>
    <s v="2330 Annet forebyggende helsearbeid"/>
    <n v="-500"/>
  </r>
  <r>
    <s v="12 SENTRALADMINISTRASJON"/>
    <x v="1"/>
    <x v="11"/>
    <x v="0"/>
    <x v="0"/>
    <s v="3250 Tilrettelegging og bistand for næringsliv"/>
    <n v="696"/>
  </r>
  <r>
    <s v="12 SENTRALADMINISTRASJON"/>
    <x v="1"/>
    <x v="11"/>
    <x v="0"/>
    <x v="3"/>
    <s v="3250 Tilrettelegging og bistand for næringsliv"/>
    <n v="111"/>
  </r>
  <r>
    <s v="12 SENTRALADMINISTRASJON"/>
    <x v="1"/>
    <x v="11"/>
    <x v="0"/>
    <x v="5"/>
    <s v="3250 Tilrettelegging og bistand for næringsliv"/>
    <n v="114"/>
  </r>
  <r>
    <s v="12 SENTRALADMINISTRASJON"/>
    <x v="1"/>
    <x v="11"/>
    <x v="1"/>
    <x v="22"/>
    <s v="3250 Tilrettelegging og bistand for næringsliv"/>
    <n v="5"/>
  </r>
  <r>
    <s v="12 SENTRALADMINISTRASJON"/>
    <x v="1"/>
    <x v="11"/>
    <x v="1"/>
    <x v="6"/>
    <s v="3250 Tilrettelegging og bistand for næringsliv"/>
    <n v="2"/>
  </r>
  <r>
    <s v="12 SENTRALADMINISTRASJON"/>
    <x v="1"/>
    <x v="11"/>
    <x v="1"/>
    <x v="7"/>
    <s v="3250 Tilrettelegging og bistand for næringsliv"/>
    <n v="300"/>
  </r>
  <r>
    <s v="12 SENTRALADMINISTRASJON"/>
    <x v="1"/>
    <x v="11"/>
    <x v="1"/>
    <x v="8"/>
    <s v="3250 Tilrettelegging og bistand for næringsliv"/>
    <n v="45"/>
  </r>
  <r>
    <s v="12 SENTRALADMINISTRASJON"/>
    <x v="1"/>
    <x v="11"/>
    <x v="1"/>
    <x v="9"/>
    <s v="3250 Tilrettelegging og bistand for næringsliv"/>
    <n v="120"/>
  </r>
  <r>
    <s v="12 SENTRALADMINISTRASJON"/>
    <x v="1"/>
    <x v="11"/>
    <x v="1"/>
    <x v="10"/>
    <s v="3250 Tilrettelegging og bistand for næringsliv"/>
    <n v="8"/>
  </r>
  <r>
    <s v="12 SENTRALADMINISTRASJON"/>
    <x v="1"/>
    <x v="11"/>
    <x v="1"/>
    <x v="11"/>
    <s v="3250 Tilrettelegging og bistand for næringsliv"/>
    <n v="6"/>
  </r>
  <r>
    <s v="12 SENTRALADMINISTRASJON"/>
    <x v="1"/>
    <x v="11"/>
    <x v="1"/>
    <x v="12"/>
    <s v="3250 Tilrettelegging og bistand for næringsliv"/>
    <n v="30"/>
  </r>
  <r>
    <s v="12 SENTRALADMINISTRASJON"/>
    <x v="1"/>
    <x v="11"/>
    <x v="1"/>
    <x v="14"/>
    <s v="3250 Tilrettelegging og bistand for næringsliv"/>
    <n v="150"/>
  </r>
  <r>
    <s v="12 SENTRALADMINISTRASJON"/>
    <x v="1"/>
    <x v="11"/>
    <x v="3"/>
    <x v="16"/>
    <s v="3250 Tilrettelegging og bistand for næringsliv"/>
    <n v="33"/>
  </r>
  <r>
    <s v="12 SENTRALADMINISTRASJON"/>
    <x v="1"/>
    <x v="12"/>
    <x v="1"/>
    <x v="6"/>
    <s v="1000 Politisk styring"/>
    <n v="10"/>
  </r>
  <r>
    <s v="12 SENTRALADMINISTRASJON"/>
    <x v="1"/>
    <x v="12"/>
    <x v="1"/>
    <x v="36"/>
    <s v="1000 Politisk styring"/>
    <n v="41"/>
  </r>
  <r>
    <s v="12 SENTRALADMINISTRASJON"/>
    <x v="1"/>
    <x v="12"/>
    <x v="1"/>
    <x v="9"/>
    <s v="1000 Politisk styring"/>
    <n v="30"/>
  </r>
  <r>
    <s v="12 SENTRALADMINISTRASJON"/>
    <x v="1"/>
    <x v="12"/>
    <x v="1"/>
    <x v="10"/>
    <s v="1000 Politisk styring"/>
    <n v="4"/>
  </r>
  <r>
    <s v="12 SENTRALADMINISTRASJON"/>
    <x v="1"/>
    <x v="12"/>
    <x v="1"/>
    <x v="11"/>
    <s v="1000 Politisk styring"/>
    <n v="4"/>
  </r>
  <r>
    <s v="12 SENTRALADMINISTRASJON"/>
    <x v="1"/>
    <x v="12"/>
    <x v="1"/>
    <x v="12"/>
    <s v="1000 Politisk styring"/>
    <n v="40"/>
  </r>
  <r>
    <s v="12 SENTRALADMINISTRASJON"/>
    <x v="2"/>
    <x v="13"/>
    <x v="0"/>
    <x v="0"/>
    <s v="1200 Administrasjon"/>
    <n v="687"/>
  </r>
  <r>
    <s v="12 SENTRALADMINISTRASJON"/>
    <x v="2"/>
    <x v="13"/>
    <x v="0"/>
    <x v="0"/>
    <s v="2330 Annet forebyggende helsearbeid"/>
    <n v="1154"/>
  </r>
  <r>
    <s v="12 SENTRALADMINISTRASJON"/>
    <x v="2"/>
    <x v="13"/>
    <x v="0"/>
    <x v="0"/>
    <s v="3250 Tilrettelegging og bistand for næringsliv"/>
    <n v="563"/>
  </r>
  <r>
    <s v="12 SENTRALADMINISTRASJON"/>
    <x v="2"/>
    <x v="13"/>
    <x v="0"/>
    <x v="1"/>
    <s v="1200 Administrasjon"/>
    <n v="10"/>
  </r>
  <r>
    <s v="12 SENTRALADMINISTRASJON"/>
    <x v="2"/>
    <x v="13"/>
    <x v="0"/>
    <x v="3"/>
    <s v="1200 Administrasjon"/>
    <n v="110"/>
  </r>
  <r>
    <s v="12 SENTRALADMINISTRASJON"/>
    <x v="2"/>
    <x v="13"/>
    <x v="0"/>
    <x v="3"/>
    <s v="2330 Annet forebyggende helsearbeid"/>
    <n v="185"/>
  </r>
  <r>
    <s v="12 SENTRALADMINISTRASJON"/>
    <x v="2"/>
    <x v="13"/>
    <x v="0"/>
    <x v="3"/>
    <s v="3250 Tilrettelegging og bistand for næringsliv"/>
    <n v="90"/>
  </r>
  <r>
    <s v="12 SENTRALADMINISTRASJON"/>
    <x v="2"/>
    <x v="13"/>
    <x v="0"/>
    <x v="5"/>
    <s v="1200 Administrasjon"/>
    <n v="114"/>
  </r>
  <r>
    <s v="12 SENTRALADMINISTRASJON"/>
    <x v="2"/>
    <x v="13"/>
    <x v="0"/>
    <x v="5"/>
    <s v="2330 Annet forebyggende helsearbeid"/>
    <n v="189"/>
  </r>
  <r>
    <s v="12 SENTRALADMINISTRASJON"/>
    <x v="2"/>
    <x v="13"/>
    <x v="0"/>
    <x v="5"/>
    <s v="3250 Tilrettelegging og bistand for næringsliv"/>
    <n v="92"/>
  </r>
  <r>
    <s v="12 SENTRALADMINISTRASJON"/>
    <x v="2"/>
    <x v="13"/>
    <x v="1"/>
    <x v="7"/>
    <s v="1200 Administrasjon"/>
    <n v="190"/>
  </r>
  <r>
    <s v="12 SENTRALADMINISTRASJON"/>
    <x v="2"/>
    <x v="13"/>
    <x v="1"/>
    <x v="30"/>
    <s v="1200 Administrasjon"/>
    <n v="269"/>
  </r>
  <r>
    <s v="12 SENTRALADMINISTRASJON"/>
    <x v="2"/>
    <x v="13"/>
    <x v="1"/>
    <x v="8"/>
    <s v="1200 Administrasjon"/>
    <n v="70"/>
  </r>
  <r>
    <s v="12 SENTRALADMINISTRASJON"/>
    <x v="2"/>
    <x v="13"/>
    <x v="1"/>
    <x v="9"/>
    <s v="1200 Administrasjon"/>
    <n v="45"/>
  </r>
  <r>
    <s v="12 SENTRALADMINISTRASJON"/>
    <x v="2"/>
    <x v="13"/>
    <x v="1"/>
    <x v="10"/>
    <s v="1200 Administrasjon"/>
    <n v="13"/>
  </r>
  <r>
    <s v="12 SENTRALADMINISTRASJON"/>
    <x v="2"/>
    <x v="13"/>
    <x v="1"/>
    <x v="11"/>
    <s v="1200 Administrasjon"/>
    <n v="5"/>
  </r>
  <r>
    <s v="12 SENTRALADMINISTRASJON"/>
    <x v="2"/>
    <x v="13"/>
    <x v="1"/>
    <x v="12"/>
    <s v="1200 Administrasjon"/>
    <n v="22"/>
  </r>
  <r>
    <s v="12 SENTRALADMINISTRASJON"/>
    <x v="2"/>
    <x v="13"/>
    <x v="1"/>
    <x v="13"/>
    <s v="1200 Administrasjon"/>
    <n v="10"/>
  </r>
  <r>
    <s v="12 SENTRALADMINISTRASJON"/>
    <x v="2"/>
    <x v="13"/>
    <x v="2"/>
    <x v="15"/>
    <s v="1200 Administrasjon"/>
    <n v="20"/>
  </r>
  <r>
    <s v="12 SENTRALADMINISTRASJON"/>
    <x v="2"/>
    <x v="13"/>
    <x v="3"/>
    <x v="16"/>
    <s v="1200 Administrasjon"/>
    <n v="400"/>
  </r>
  <r>
    <s v="12 SENTRALADMINISTRASJON"/>
    <x v="2"/>
    <x v="13"/>
    <x v="3"/>
    <x v="39"/>
    <s v="1200 Administrasjon"/>
    <n v="65"/>
  </r>
  <r>
    <s v="12 SENTRALADMINISTRASJON"/>
    <x v="2"/>
    <x v="13"/>
    <x v="3"/>
    <x v="27"/>
    <s v="3250 Tilrettelegging og bistand for næringsliv"/>
    <n v="1695"/>
  </r>
  <r>
    <s v="12 SENTRALADMINISTRASJON"/>
    <x v="2"/>
    <x v="13"/>
    <x v="3"/>
    <x v="17"/>
    <s v="1200 Administrasjon"/>
    <n v="-13"/>
  </r>
  <r>
    <s v="12 SENTRALADMINISTRASJON"/>
    <x v="2"/>
    <x v="13"/>
    <x v="4"/>
    <x v="37"/>
    <s v="1200 Administrasjon"/>
    <n v="-150"/>
  </r>
  <r>
    <s v="12 SENTRALADMINISTRASJON"/>
    <x v="2"/>
    <x v="13"/>
    <x v="4"/>
    <x v="29"/>
    <s v="1200 Administrasjon"/>
    <n v="-440"/>
  </r>
  <r>
    <s v="12 SENTRALADMINISTRASJON"/>
    <x v="3"/>
    <x v="14"/>
    <x v="0"/>
    <x v="0"/>
    <s v="1200 Administrasjon"/>
    <n v="4973"/>
  </r>
  <r>
    <s v="12 SENTRALADMINISTRASJON"/>
    <x v="3"/>
    <x v="14"/>
    <x v="0"/>
    <x v="40"/>
    <s v="1200 Administrasjon"/>
    <n v="390"/>
  </r>
  <r>
    <s v="12 SENTRALADMINISTRASJON"/>
    <x v="3"/>
    <x v="14"/>
    <x v="0"/>
    <x v="3"/>
    <s v="1200 Administrasjon"/>
    <n v="858"/>
  </r>
  <r>
    <s v="12 SENTRALADMINISTRASJON"/>
    <x v="3"/>
    <x v="14"/>
    <x v="0"/>
    <x v="5"/>
    <s v="1200 Administrasjon"/>
    <n v="877"/>
  </r>
  <r>
    <s v="12 SENTRALADMINISTRASJON"/>
    <x v="3"/>
    <x v="14"/>
    <x v="1"/>
    <x v="22"/>
    <s v="1200 Administrasjon"/>
    <n v="30"/>
  </r>
  <r>
    <s v="12 SENTRALADMINISTRASJON"/>
    <x v="3"/>
    <x v="14"/>
    <x v="1"/>
    <x v="6"/>
    <s v="1200 Administrasjon"/>
    <n v="5"/>
  </r>
  <r>
    <s v="12 SENTRALADMINISTRASJON"/>
    <x v="3"/>
    <x v="14"/>
    <x v="1"/>
    <x v="7"/>
    <s v="1200 Administrasjon"/>
    <n v="20"/>
  </r>
  <r>
    <s v="12 SENTRALADMINISTRASJON"/>
    <x v="3"/>
    <x v="14"/>
    <x v="1"/>
    <x v="41"/>
    <s v="1200 Administrasjon"/>
    <n v="40"/>
  </r>
  <r>
    <s v="12 SENTRALADMINISTRASJON"/>
    <x v="3"/>
    <x v="14"/>
    <x v="1"/>
    <x v="30"/>
    <s v="1200 Administrasjon"/>
    <n v="5"/>
  </r>
  <r>
    <s v="12 SENTRALADMINISTRASJON"/>
    <x v="3"/>
    <x v="14"/>
    <x v="1"/>
    <x v="9"/>
    <s v="1200 Administrasjon"/>
    <n v="50"/>
  </r>
  <r>
    <s v="12 SENTRALADMINISTRASJON"/>
    <x v="3"/>
    <x v="14"/>
    <x v="1"/>
    <x v="10"/>
    <s v="1200 Administrasjon"/>
    <n v="12"/>
  </r>
  <r>
    <s v="12 SENTRALADMINISTRASJON"/>
    <x v="3"/>
    <x v="14"/>
    <x v="1"/>
    <x v="11"/>
    <s v="1200 Administrasjon"/>
    <n v="8"/>
  </r>
  <r>
    <s v="12 SENTRALADMINISTRASJON"/>
    <x v="3"/>
    <x v="14"/>
    <x v="1"/>
    <x v="12"/>
    <s v="1200 Administrasjon"/>
    <n v="5"/>
  </r>
  <r>
    <s v="12 SENTRALADMINISTRASJON"/>
    <x v="3"/>
    <x v="14"/>
    <x v="1"/>
    <x v="13"/>
    <s v="1200 Administrasjon"/>
    <n v="25"/>
  </r>
  <r>
    <s v="12 SENTRALADMINISTRASJON"/>
    <x v="3"/>
    <x v="14"/>
    <x v="1"/>
    <x v="14"/>
    <s v="1200 Administrasjon"/>
    <n v="100"/>
  </r>
  <r>
    <s v="12 SENTRALADMINISTRASJON"/>
    <x v="3"/>
    <x v="14"/>
    <x v="2"/>
    <x v="15"/>
    <s v="1200 Administrasjon"/>
    <n v="30"/>
  </r>
  <r>
    <s v="12 SENTRALADMINISTRASJON"/>
    <x v="3"/>
    <x v="14"/>
    <x v="3"/>
    <x v="35"/>
    <s v="1200 Administrasjon"/>
    <n v="392"/>
  </r>
  <r>
    <s v="12 SENTRALADMINISTRASJON"/>
    <x v="3"/>
    <x v="14"/>
    <x v="3"/>
    <x v="17"/>
    <s v="1200 Administrasjon"/>
    <n v="-317"/>
  </r>
  <r>
    <s v="12 SENTRALADMINISTRASJON"/>
    <x v="3"/>
    <x v="14"/>
    <x v="3"/>
    <x v="32"/>
    <s v="1200 Administrasjon"/>
    <n v="0"/>
  </r>
  <r>
    <s v="12 SENTRALADMINISTRASJON"/>
    <x v="3"/>
    <x v="14"/>
    <x v="6"/>
    <x v="28"/>
    <s v="1900 Interne serviceenheter"/>
    <n v="-513"/>
  </r>
  <r>
    <s v="12 SENTRALADMINISTRASJON"/>
    <x v="3"/>
    <x v="15"/>
    <x v="0"/>
    <x v="0"/>
    <s v="1200 Administrasjon"/>
    <n v="225"/>
  </r>
  <r>
    <s v="12 SENTRALADMINISTRASJON"/>
    <x v="3"/>
    <x v="15"/>
    <x v="0"/>
    <x v="0"/>
    <s v="2850 Tjenester utenfor ordinær kommunalt ansva"/>
    <n v="796"/>
  </r>
  <r>
    <s v="12 SENTRALADMINISTRASJON"/>
    <x v="3"/>
    <x v="15"/>
    <x v="0"/>
    <x v="42"/>
    <s v="2850 Tjenester utenfor ordinær kommunalt ansva"/>
    <n v="70"/>
  </r>
  <r>
    <s v="12 SENTRALADMINISTRASJON"/>
    <x v="3"/>
    <x v="15"/>
    <x v="0"/>
    <x v="1"/>
    <s v="2850 Tjenester utenfor ordinær kommunalt ansva"/>
    <n v="20"/>
  </r>
  <r>
    <s v="12 SENTRALADMINISTRASJON"/>
    <x v="3"/>
    <x v="15"/>
    <x v="0"/>
    <x v="3"/>
    <s v="1200 Administrasjon"/>
    <n v="36"/>
  </r>
  <r>
    <s v="12 SENTRALADMINISTRASJON"/>
    <x v="3"/>
    <x v="15"/>
    <x v="0"/>
    <x v="3"/>
    <s v="2850 Tjenester utenfor ordinær kommunalt ansva"/>
    <n v="139"/>
  </r>
  <r>
    <s v="12 SENTRALADMINISTRASJON"/>
    <x v="3"/>
    <x v="15"/>
    <x v="0"/>
    <x v="5"/>
    <s v="1200 Administrasjon"/>
    <n v="37"/>
  </r>
  <r>
    <s v="12 SENTRALADMINISTRASJON"/>
    <x v="3"/>
    <x v="15"/>
    <x v="0"/>
    <x v="5"/>
    <s v="2850 Tjenester utenfor ordinær kommunalt ansva"/>
    <n v="144"/>
  </r>
  <r>
    <s v="12 SENTRALADMINISTRASJON"/>
    <x v="3"/>
    <x v="15"/>
    <x v="1"/>
    <x v="22"/>
    <s v="1200 Administrasjon"/>
    <n v="5"/>
  </r>
  <r>
    <s v="12 SENTRALADMINISTRASJON"/>
    <x v="3"/>
    <x v="15"/>
    <x v="1"/>
    <x v="6"/>
    <s v="1200 Administrasjon"/>
    <n v="15"/>
  </r>
  <r>
    <s v="12 SENTRALADMINISTRASJON"/>
    <x v="3"/>
    <x v="15"/>
    <x v="1"/>
    <x v="7"/>
    <s v="1200 Administrasjon"/>
    <n v="10"/>
  </r>
  <r>
    <s v="12 SENTRALADMINISTRASJON"/>
    <x v="3"/>
    <x v="15"/>
    <x v="1"/>
    <x v="9"/>
    <s v="1200 Administrasjon"/>
    <n v="50"/>
  </r>
  <r>
    <s v="12 SENTRALADMINISTRASJON"/>
    <x v="3"/>
    <x v="15"/>
    <x v="1"/>
    <x v="10"/>
    <s v="1200 Administrasjon"/>
    <n v="50"/>
  </r>
  <r>
    <s v="12 SENTRALADMINISTRASJON"/>
    <x v="3"/>
    <x v="15"/>
    <x v="1"/>
    <x v="11"/>
    <s v="1200 Administrasjon"/>
    <n v="10"/>
  </r>
  <r>
    <s v="12 SENTRALADMINISTRASJON"/>
    <x v="3"/>
    <x v="15"/>
    <x v="1"/>
    <x v="12"/>
    <s v="1200 Administrasjon"/>
    <n v="25"/>
  </r>
  <r>
    <s v="12 SENTRALADMINISTRASJON"/>
    <x v="3"/>
    <x v="15"/>
    <x v="1"/>
    <x v="13"/>
    <s v="1200 Administrasjon"/>
    <n v="10"/>
  </r>
  <r>
    <s v="12 SENTRALADMINISTRASJON"/>
    <x v="3"/>
    <x v="15"/>
    <x v="1"/>
    <x v="25"/>
    <s v="1200 Administrasjon"/>
    <n v="5"/>
  </r>
  <r>
    <s v="12 SENTRALADMINISTRASJON"/>
    <x v="3"/>
    <x v="15"/>
    <x v="3"/>
    <x v="16"/>
    <s v="1200 Administrasjon"/>
    <n v="5"/>
  </r>
  <r>
    <s v="12 SENTRALADMINISTRASJON"/>
    <x v="3"/>
    <x v="15"/>
    <x v="3"/>
    <x v="17"/>
    <s v="1200 Administrasjon"/>
    <n v="-56"/>
  </r>
  <r>
    <s v="12 SENTRALADMINISTRASJON"/>
    <x v="3"/>
    <x v="15"/>
    <x v="4"/>
    <x v="43"/>
    <s v="2850 Tjenester utenfor ordinær kommunalt ansva"/>
    <n v="-275"/>
  </r>
  <r>
    <s v="12 SENTRALADMINISTRASJON"/>
    <x v="3"/>
    <x v="15"/>
    <x v="7"/>
    <x v="44"/>
    <s v="1200 Administrasjon"/>
    <n v="-2879"/>
  </r>
  <r>
    <s v="12 SENTRALADMINISTRASJON"/>
    <x v="3"/>
    <x v="16"/>
    <x v="1"/>
    <x v="22"/>
    <s v="1200 Administrasjon"/>
    <n v="10"/>
  </r>
  <r>
    <s v="12 SENTRALADMINISTRASJON"/>
    <x v="3"/>
    <x v="16"/>
    <x v="1"/>
    <x v="45"/>
    <s v="1200 Administrasjon"/>
    <n v="2"/>
  </r>
  <r>
    <s v="12 SENTRALADMINISTRASJON"/>
    <x v="3"/>
    <x v="16"/>
    <x v="1"/>
    <x v="6"/>
    <s v="1200 Administrasjon"/>
    <n v="2"/>
  </r>
  <r>
    <s v="12 SENTRALADMINISTRASJON"/>
    <x v="3"/>
    <x v="16"/>
    <x v="1"/>
    <x v="7"/>
    <s v="1200 Administrasjon"/>
    <n v="2"/>
  </r>
  <r>
    <s v="12 SENTRALADMINISTRASJON"/>
    <x v="3"/>
    <x v="16"/>
    <x v="1"/>
    <x v="41"/>
    <s v="1200 Administrasjon"/>
    <n v="1"/>
  </r>
  <r>
    <s v="12 SENTRALADMINISTRASJON"/>
    <x v="3"/>
    <x v="16"/>
    <x v="1"/>
    <x v="9"/>
    <s v="1200 Administrasjon"/>
    <n v="56"/>
  </r>
  <r>
    <s v="12 SENTRALADMINISTRASJON"/>
    <x v="3"/>
    <x v="16"/>
    <x v="1"/>
    <x v="10"/>
    <s v="1200 Administrasjon"/>
    <n v="5"/>
  </r>
  <r>
    <s v="12 SENTRALADMINISTRASJON"/>
    <x v="3"/>
    <x v="16"/>
    <x v="1"/>
    <x v="11"/>
    <s v="1200 Administrasjon"/>
    <n v="4"/>
  </r>
  <r>
    <s v="12 SENTRALADMINISTRASJON"/>
    <x v="3"/>
    <x v="16"/>
    <x v="1"/>
    <x v="46"/>
    <s v="1200 Administrasjon"/>
    <n v="1"/>
  </r>
  <r>
    <s v="12 SENTRALADMINISTRASJON"/>
    <x v="3"/>
    <x v="16"/>
    <x v="1"/>
    <x v="12"/>
    <s v="1200 Administrasjon"/>
    <n v="60"/>
  </r>
  <r>
    <s v="12 SENTRALADMINISTRASJON"/>
    <x v="3"/>
    <x v="16"/>
    <x v="1"/>
    <x v="14"/>
    <s v="1200 Administrasjon"/>
    <n v="416"/>
  </r>
  <r>
    <s v="12 SENTRALADMINISTRASJON"/>
    <x v="3"/>
    <x v="16"/>
    <x v="2"/>
    <x v="15"/>
    <s v="1200 Administrasjon"/>
    <n v="10"/>
  </r>
  <r>
    <s v="12 SENTRALADMINISTRASJON"/>
    <x v="3"/>
    <x v="16"/>
    <x v="2"/>
    <x v="47"/>
    <s v="1200 Administrasjon"/>
    <n v="4"/>
  </r>
  <r>
    <s v="12 SENTRALADMINISTRASJON"/>
    <x v="3"/>
    <x v="16"/>
    <x v="2"/>
    <x v="48"/>
    <s v="1200 Administrasjon"/>
    <n v="30"/>
  </r>
  <r>
    <s v="12 SENTRALADMINISTRASJON"/>
    <x v="3"/>
    <x v="16"/>
    <x v="3"/>
    <x v="17"/>
    <s v="1200 Administrasjon"/>
    <n v="3115"/>
  </r>
  <r>
    <s v="12 SENTRALADMINISTRASJON"/>
    <x v="4"/>
    <x v="17"/>
    <x v="0"/>
    <x v="0"/>
    <s v="1200 Administrasjon"/>
    <n v="6901"/>
  </r>
  <r>
    <s v="12 SENTRALADMINISTRASJON"/>
    <x v="4"/>
    <x v="17"/>
    <x v="0"/>
    <x v="49"/>
    <s v="1200 Administrasjon"/>
    <n v="50"/>
  </r>
  <r>
    <s v="12 SENTRALADMINISTRASJON"/>
    <x v="4"/>
    <x v="17"/>
    <x v="0"/>
    <x v="50"/>
    <s v="1200 Administrasjon"/>
    <n v="687"/>
  </r>
  <r>
    <s v="12 SENTRALADMINISTRASJON"/>
    <x v="4"/>
    <x v="17"/>
    <x v="0"/>
    <x v="3"/>
    <s v="1200 Administrasjon"/>
    <n v="1112"/>
  </r>
  <r>
    <s v="12 SENTRALADMINISTRASJON"/>
    <x v="4"/>
    <x v="17"/>
    <x v="0"/>
    <x v="5"/>
    <s v="1200 Administrasjon"/>
    <n v="1234"/>
  </r>
  <r>
    <s v="12 SENTRALADMINISTRASJON"/>
    <x v="4"/>
    <x v="17"/>
    <x v="1"/>
    <x v="51"/>
    <s v="1200 Administrasjon"/>
    <n v="20"/>
  </r>
  <r>
    <s v="12 SENTRALADMINISTRASJON"/>
    <x v="4"/>
    <x v="17"/>
    <x v="1"/>
    <x v="7"/>
    <s v="1200 Administrasjon"/>
    <n v="100"/>
  </r>
  <r>
    <s v="12 SENTRALADMINISTRASJON"/>
    <x v="4"/>
    <x v="17"/>
    <x v="1"/>
    <x v="30"/>
    <s v="1200 Administrasjon"/>
    <n v="13"/>
  </r>
  <r>
    <s v="12 SENTRALADMINISTRASJON"/>
    <x v="4"/>
    <x v="17"/>
    <x v="1"/>
    <x v="52"/>
    <s v="1200 Administrasjon"/>
    <n v="466"/>
  </r>
  <r>
    <s v="12 SENTRALADMINISTRASJON"/>
    <x v="4"/>
    <x v="17"/>
    <x v="1"/>
    <x v="8"/>
    <s v="1200 Administrasjon"/>
    <n v="5"/>
  </r>
  <r>
    <s v="12 SENTRALADMINISTRASJON"/>
    <x v="4"/>
    <x v="17"/>
    <x v="1"/>
    <x v="9"/>
    <s v="1200 Administrasjon"/>
    <n v="120"/>
  </r>
  <r>
    <s v="12 SENTRALADMINISTRASJON"/>
    <x v="4"/>
    <x v="17"/>
    <x v="1"/>
    <x v="10"/>
    <s v="1200 Administrasjon"/>
    <n v="10"/>
  </r>
  <r>
    <s v="12 SENTRALADMINISTRASJON"/>
    <x v="4"/>
    <x v="17"/>
    <x v="1"/>
    <x v="11"/>
    <s v="1200 Administrasjon"/>
    <n v="15"/>
  </r>
  <r>
    <s v="12 SENTRALADMINISTRASJON"/>
    <x v="4"/>
    <x v="17"/>
    <x v="1"/>
    <x v="12"/>
    <s v="1200 Administrasjon"/>
    <n v="15"/>
  </r>
  <r>
    <s v="12 SENTRALADMINISTRASJON"/>
    <x v="4"/>
    <x v="17"/>
    <x v="1"/>
    <x v="53"/>
    <s v="1200 Administrasjon"/>
    <n v="10"/>
  </r>
  <r>
    <s v="12 SENTRALADMINISTRASJON"/>
    <x v="4"/>
    <x v="17"/>
    <x v="1"/>
    <x v="13"/>
    <s v="1200 Administrasjon"/>
    <n v="20"/>
  </r>
  <r>
    <s v="12 SENTRALADMINISTRASJON"/>
    <x v="4"/>
    <x v="17"/>
    <x v="1"/>
    <x v="25"/>
    <s v="1200 Administrasjon"/>
    <n v="375"/>
  </r>
  <r>
    <s v="12 SENTRALADMINISTRASJON"/>
    <x v="4"/>
    <x v="17"/>
    <x v="1"/>
    <x v="14"/>
    <s v="1200 Administrasjon"/>
    <n v="5560"/>
  </r>
  <r>
    <s v="12 SENTRALADMINISTRASJON"/>
    <x v="4"/>
    <x v="17"/>
    <x v="1"/>
    <x v="14"/>
    <s v="2530 Helse og omsorgstjenester i institusjon"/>
    <n v="106"/>
  </r>
  <r>
    <s v="12 SENTRALADMINISTRASJON"/>
    <x v="4"/>
    <x v="17"/>
    <x v="2"/>
    <x v="15"/>
    <s v="1200 Administrasjon"/>
    <n v="268"/>
  </r>
  <r>
    <s v="12 SENTRALADMINISTRASJON"/>
    <x v="4"/>
    <x v="17"/>
    <x v="2"/>
    <x v="47"/>
    <s v="1200 Administrasjon"/>
    <n v="40"/>
  </r>
  <r>
    <s v="12 SENTRALADMINISTRASJON"/>
    <x v="4"/>
    <x v="17"/>
    <x v="2"/>
    <x v="48"/>
    <s v="1200 Administrasjon"/>
    <n v="1290"/>
  </r>
  <r>
    <s v="12 SENTRALADMINISTRASJON"/>
    <x v="4"/>
    <x v="17"/>
    <x v="2"/>
    <x v="31"/>
    <s v="1200 Administrasjon"/>
    <n v="1293"/>
  </r>
  <r>
    <s v="12 SENTRALADMINISTRASJON"/>
    <x v="4"/>
    <x v="17"/>
    <x v="3"/>
    <x v="16"/>
    <s v="1200 Administrasjon"/>
    <n v="1300"/>
  </r>
  <r>
    <s v="12 SENTRALADMINISTRASJON"/>
    <x v="4"/>
    <x v="17"/>
    <x v="3"/>
    <x v="35"/>
    <s v="1200 Administrasjon"/>
    <n v="594"/>
  </r>
  <r>
    <s v="12 SENTRALADMINISTRASJON"/>
    <x v="4"/>
    <x v="17"/>
    <x v="3"/>
    <x v="35"/>
    <s v="1900 Interne serviceenheter"/>
    <n v="-6861"/>
  </r>
  <r>
    <s v="12 SENTRALADMINISTRASJON"/>
    <x v="4"/>
    <x v="17"/>
    <x v="3"/>
    <x v="17"/>
    <s v="1200 Administrasjon"/>
    <n v="883"/>
  </r>
  <r>
    <s v="12 SENTRALADMINISTRASJON"/>
    <x v="4"/>
    <x v="17"/>
    <x v="3"/>
    <x v="32"/>
    <s v="1200 Administrasjon"/>
    <n v="0"/>
  </r>
  <r>
    <s v="12 SENTRALADMINISTRASJON"/>
    <x v="4"/>
    <x v="17"/>
    <x v="6"/>
    <x v="28"/>
    <s v="1900 Interne serviceenheter"/>
    <n v="-283"/>
  </r>
  <r>
    <s v="12 SENTRALADMINISTRASJON"/>
    <x v="4"/>
    <x v="17"/>
    <x v="4"/>
    <x v="18"/>
    <s v="1200 Administrasjon"/>
    <n v="-75"/>
  </r>
  <r>
    <s v="12 SENTRALADMINISTRASJON"/>
    <x v="4"/>
    <x v="17"/>
    <x v="4"/>
    <x v="29"/>
    <s v="1200 Administrasjon"/>
    <n v="-1700"/>
  </r>
  <r>
    <s v="12 SENTRALADMINISTRASJON"/>
    <x v="5"/>
    <x v="18"/>
    <x v="0"/>
    <x v="0"/>
    <s v="1200 Administrasjon"/>
    <n v="3247"/>
  </r>
  <r>
    <s v="12 SENTRALADMINISTRASJON"/>
    <x v="5"/>
    <x v="18"/>
    <x v="0"/>
    <x v="0"/>
    <s v="2150 Skolefritidstilbud"/>
    <n v="170"/>
  </r>
  <r>
    <s v="12 SENTRALADMINISTRASJON"/>
    <x v="5"/>
    <x v="18"/>
    <x v="0"/>
    <x v="54"/>
    <s v="1200 Administrasjon"/>
    <n v="60"/>
  </r>
  <r>
    <s v="12 SENTRALADMINISTRASJON"/>
    <x v="5"/>
    <x v="18"/>
    <x v="0"/>
    <x v="54"/>
    <s v="1900 Interne serviceenheter"/>
    <n v="130"/>
  </r>
  <r>
    <s v="12 SENTRALADMINISTRASJON"/>
    <x v="5"/>
    <x v="18"/>
    <x v="0"/>
    <x v="54"/>
    <s v="2010 Førskole/barnehage"/>
    <n v="20"/>
  </r>
  <r>
    <s v="12 SENTRALADMINISTRASJON"/>
    <x v="5"/>
    <x v="18"/>
    <x v="0"/>
    <x v="54"/>
    <s v="2020 Grunnskole"/>
    <n v="400"/>
  </r>
  <r>
    <s v="12 SENTRALADMINISTRASJON"/>
    <x v="5"/>
    <x v="18"/>
    <x v="0"/>
    <x v="54"/>
    <s v="2150 Skolefritidstilbud"/>
    <n v="10"/>
  </r>
  <r>
    <s v="12 SENTRALADMINISTRASJON"/>
    <x v="5"/>
    <x v="18"/>
    <x v="0"/>
    <x v="54"/>
    <s v="2220 Skolelokaler"/>
    <n v="16"/>
  </r>
  <r>
    <s v="12 SENTRALADMINISTRASJON"/>
    <x v="5"/>
    <x v="18"/>
    <x v="0"/>
    <x v="54"/>
    <s v="2340 Aktiviserings- og servicetjenester overfor eldre og personer med funksjonsnedset"/>
    <n v="40"/>
  </r>
  <r>
    <s v="12 SENTRALADMINISTRASJON"/>
    <x v="5"/>
    <x v="18"/>
    <x v="0"/>
    <x v="54"/>
    <s v="2420 Råd, veiledningog sosialt forebyggende ar"/>
    <n v="20"/>
  </r>
  <r>
    <s v="12 SENTRALADMINISTRASJON"/>
    <x v="5"/>
    <x v="18"/>
    <x v="0"/>
    <x v="54"/>
    <s v="2530 Helse og omsorgstjenester i institusjon"/>
    <n v="130"/>
  </r>
  <r>
    <s v="12 SENTRALADMINISTRASJON"/>
    <x v="5"/>
    <x v="18"/>
    <x v="0"/>
    <x v="54"/>
    <s v="2540 Helse og omsorgstjenester til hjemmeboend"/>
    <n v="200"/>
  </r>
  <r>
    <s v="12 SENTRALADMINISTRASJON"/>
    <x v="5"/>
    <x v="18"/>
    <x v="0"/>
    <x v="54"/>
    <s v="2610 Institusjonslokaler"/>
    <n v="20"/>
  </r>
  <r>
    <s v="12 SENTRALADMINISTRASJON"/>
    <x v="5"/>
    <x v="18"/>
    <x v="0"/>
    <x v="54"/>
    <s v="3010 Plansaksbehandling"/>
    <n v="10"/>
  </r>
  <r>
    <s v="12 SENTRALADMINISTRASJON"/>
    <x v="5"/>
    <x v="18"/>
    <x v="0"/>
    <x v="54"/>
    <s v="3040 Bygge- og delesaksbehandling, ansvarsrett"/>
    <n v="37"/>
  </r>
  <r>
    <s v="12 SENTRALADMINISTRASJON"/>
    <x v="5"/>
    <x v="18"/>
    <x v="0"/>
    <x v="54"/>
    <s v="3200 Kommunal næringsvirksomhet"/>
    <n v="3"/>
  </r>
  <r>
    <s v="12 SENTRALADMINISTRASJON"/>
    <x v="5"/>
    <x v="18"/>
    <x v="0"/>
    <x v="54"/>
    <s v="3400 Produksjon av vann"/>
    <n v="10"/>
  </r>
  <r>
    <s v="12 SENTRALADMINISTRASJON"/>
    <x v="5"/>
    <x v="18"/>
    <x v="0"/>
    <x v="54"/>
    <s v="3450 Distribusjon av vann"/>
    <n v="30"/>
  </r>
  <r>
    <s v="12 SENTRALADMINISTRASJON"/>
    <x v="5"/>
    <x v="18"/>
    <x v="0"/>
    <x v="54"/>
    <s v="3530 Avløpsnett/innsamling av avløpsvann"/>
    <n v="30"/>
  </r>
  <r>
    <s v="12 SENTRALADMINISTRASJON"/>
    <x v="5"/>
    <x v="18"/>
    <x v="0"/>
    <x v="54"/>
    <s v="3550 Innsamling av avfall"/>
    <n v="22"/>
  </r>
  <r>
    <s v="12 SENTRALADMINISTRASJON"/>
    <x v="5"/>
    <x v="18"/>
    <x v="0"/>
    <x v="54"/>
    <s v="3600 Naturforvaltning og friluftsliv"/>
    <n v="20"/>
  </r>
  <r>
    <s v="12 SENTRALADMINISTRASJON"/>
    <x v="5"/>
    <x v="18"/>
    <x v="0"/>
    <x v="54"/>
    <s v="3800 Idrett"/>
    <n v="10"/>
  </r>
  <r>
    <s v="12 SENTRALADMINISTRASJON"/>
    <x v="5"/>
    <x v="18"/>
    <x v="0"/>
    <x v="54"/>
    <s v="3810 Kommunale idrettsbygg og idrettsanlegg"/>
    <n v="16"/>
  </r>
  <r>
    <s v="12 SENTRALADMINISTRASJON"/>
    <x v="5"/>
    <x v="18"/>
    <x v="0"/>
    <x v="50"/>
    <s v="1200 Administrasjon"/>
    <n v="330"/>
  </r>
  <r>
    <s v="12 SENTRALADMINISTRASJON"/>
    <x v="5"/>
    <x v="18"/>
    <x v="0"/>
    <x v="50"/>
    <s v="2010 Førskole/barnehage"/>
    <n v="700"/>
  </r>
  <r>
    <s v="12 SENTRALADMINISTRASJON"/>
    <x v="5"/>
    <x v="18"/>
    <x v="0"/>
    <x v="50"/>
    <s v="2020 Grunnskole"/>
    <n v="570"/>
  </r>
  <r>
    <s v="12 SENTRALADMINISTRASJON"/>
    <x v="5"/>
    <x v="18"/>
    <x v="0"/>
    <x v="50"/>
    <s v="2530 Helse og omsorgstjenester i institusjon"/>
    <n v="1800"/>
  </r>
  <r>
    <s v="12 SENTRALADMINISTRASJON"/>
    <x v="5"/>
    <x v="18"/>
    <x v="0"/>
    <x v="50"/>
    <s v="2540 Helse og omsorgstjenester til hjemmeboend"/>
    <n v="2036"/>
  </r>
  <r>
    <s v="12 SENTRALADMINISTRASJON"/>
    <x v="5"/>
    <x v="18"/>
    <x v="0"/>
    <x v="3"/>
    <s v="1200 Administrasjon"/>
    <n v="529"/>
  </r>
  <r>
    <s v="12 SENTRALADMINISTRASJON"/>
    <x v="5"/>
    <x v="18"/>
    <x v="0"/>
    <x v="3"/>
    <s v="1900 Interne serviceenheter"/>
    <n v="21"/>
  </r>
  <r>
    <s v="12 SENTRALADMINISTRASJON"/>
    <x v="5"/>
    <x v="18"/>
    <x v="0"/>
    <x v="3"/>
    <s v="2010 Førskole/barnehage"/>
    <n v="3"/>
  </r>
  <r>
    <s v="12 SENTRALADMINISTRASJON"/>
    <x v="5"/>
    <x v="18"/>
    <x v="0"/>
    <x v="3"/>
    <s v="2020 Grunnskole"/>
    <n v="64"/>
  </r>
  <r>
    <s v="12 SENTRALADMINISTRASJON"/>
    <x v="5"/>
    <x v="18"/>
    <x v="0"/>
    <x v="3"/>
    <s v="2150 Skolefritidstilbud"/>
    <n v="29"/>
  </r>
  <r>
    <s v="12 SENTRALADMINISTRASJON"/>
    <x v="5"/>
    <x v="18"/>
    <x v="0"/>
    <x v="3"/>
    <s v="2220 Skolelokaler"/>
    <n v="3"/>
  </r>
  <r>
    <s v="12 SENTRALADMINISTRASJON"/>
    <x v="5"/>
    <x v="18"/>
    <x v="0"/>
    <x v="3"/>
    <s v="2340 Aktiviserings- og servicetjenester overfor eldre og personer med funksjonsnedset"/>
    <n v="6"/>
  </r>
  <r>
    <s v="12 SENTRALADMINISTRASJON"/>
    <x v="5"/>
    <x v="18"/>
    <x v="0"/>
    <x v="3"/>
    <s v="2420 Råd, veiledningog sosialt forebyggende ar"/>
    <n v="3"/>
  </r>
  <r>
    <s v="12 SENTRALADMINISTRASJON"/>
    <x v="5"/>
    <x v="18"/>
    <x v="0"/>
    <x v="3"/>
    <s v="2530 Helse og omsorgstjenester i institusjon"/>
    <n v="21"/>
  </r>
  <r>
    <s v="12 SENTRALADMINISTRASJON"/>
    <x v="5"/>
    <x v="18"/>
    <x v="0"/>
    <x v="3"/>
    <s v="2540 Helse og omsorgstjenester til hjemmeboend"/>
    <n v="32"/>
  </r>
  <r>
    <s v="12 SENTRALADMINISTRASJON"/>
    <x v="5"/>
    <x v="18"/>
    <x v="0"/>
    <x v="3"/>
    <s v="2610 Institusjonslokaler"/>
    <n v="3"/>
  </r>
  <r>
    <s v="12 SENTRALADMINISTRASJON"/>
    <x v="5"/>
    <x v="18"/>
    <x v="0"/>
    <x v="3"/>
    <s v="3010 Plansaksbehandling"/>
    <n v="2"/>
  </r>
  <r>
    <s v="12 SENTRALADMINISTRASJON"/>
    <x v="5"/>
    <x v="18"/>
    <x v="0"/>
    <x v="3"/>
    <s v="3040 Bygge- og delesaksbehandling, ansvarsrett"/>
    <n v="6"/>
  </r>
  <r>
    <s v="12 SENTRALADMINISTRASJON"/>
    <x v="5"/>
    <x v="18"/>
    <x v="0"/>
    <x v="3"/>
    <s v="3400 Produksjon av vann"/>
    <n v="2"/>
  </r>
  <r>
    <s v="12 SENTRALADMINISTRASJON"/>
    <x v="5"/>
    <x v="18"/>
    <x v="0"/>
    <x v="3"/>
    <s v="3450 Distribusjon av vann"/>
    <n v="5"/>
  </r>
  <r>
    <s v="12 SENTRALADMINISTRASJON"/>
    <x v="5"/>
    <x v="18"/>
    <x v="0"/>
    <x v="3"/>
    <s v="3530 Avløpsnett/innsamling av avløpsvann"/>
    <n v="5"/>
  </r>
  <r>
    <s v="12 SENTRALADMINISTRASJON"/>
    <x v="5"/>
    <x v="18"/>
    <x v="0"/>
    <x v="3"/>
    <s v="3550 Innsamling av avfall"/>
    <n v="4"/>
  </r>
  <r>
    <s v="12 SENTRALADMINISTRASJON"/>
    <x v="5"/>
    <x v="18"/>
    <x v="0"/>
    <x v="3"/>
    <s v="3600 Naturforvaltning og friluftsliv"/>
    <n v="3"/>
  </r>
  <r>
    <s v="12 SENTRALADMINISTRASJON"/>
    <x v="5"/>
    <x v="18"/>
    <x v="0"/>
    <x v="3"/>
    <s v="3800 Idrett"/>
    <n v="2"/>
  </r>
  <r>
    <s v="12 SENTRALADMINISTRASJON"/>
    <x v="5"/>
    <x v="18"/>
    <x v="0"/>
    <x v="3"/>
    <s v="3810 Kommunale idrettsbygg og idrettsanlegg"/>
    <n v="3"/>
  </r>
  <r>
    <s v="12 SENTRALADMINISTRASJON"/>
    <x v="5"/>
    <x v="18"/>
    <x v="0"/>
    <x v="5"/>
    <s v="1200 Administrasjon"/>
    <n v="588"/>
  </r>
  <r>
    <s v="12 SENTRALADMINISTRASJON"/>
    <x v="5"/>
    <x v="18"/>
    <x v="0"/>
    <x v="5"/>
    <s v="1900 Interne serviceenheter"/>
    <n v="23"/>
  </r>
  <r>
    <s v="12 SENTRALADMINISTRASJON"/>
    <x v="5"/>
    <x v="18"/>
    <x v="0"/>
    <x v="5"/>
    <s v="2010 Førskole/barnehage"/>
    <n v="102"/>
  </r>
  <r>
    <s v="12 SENTRALADMINISTRASJON"/>
    <x v="5"/>
    <x v="18"/>
    <x v="0"/>
    <x v="5"/>
    <s v="2020 Grunnskole"/>
    <n v="152"/>
  </r>
  <r>
    <s v="12 SENTRALADMINISTRASJON"/>
    <x v="5"/>
    <x v="18"/>
    <x v="0"/>
    <x v="5"/>
    <s v="2130 Voksenopplæring"/>
    <n v="1"/>
  </r>
  <r>
    <s v="12 SENTRALADMINISTRASJON"/>
    <x v="5"/>
    <x v="18"/>
    <x v="0"/>
    <x v="5"/>
    <s v="2150 Skolefritidstilbud"/>
    <n v="30"/>
  </r>
  <r>
    <s v="12 SENTRALADMINISTRASJON"/>
    <x v="5"/>
    <x v="18"/>
    <x v="0"/>
    <x v="5"/>
    <s v="2220 Skolelokaler"/>
    <n v="3"/>
  </r>
  <r>
    <s v="12 SENTRALADMINISTRASJON"/>
    <x v="5"/>
    <x v="18"/>
    <x v="0"/>
    <x v="5"/>
    <s v="2340 Aktiviserings- og servicetjenester overfor eldre og personer med funksjonsnedset"/>
    <n v="7"/>
  </r>
  <r>
    <s v="12 SENTRALADMINISTRASJON"/>
    <x v="5"/>
    <x v="18"/>
    <x v="0"/>
    <x v="5"/>
    <s v="2420 Råd, veiledningog sosialt forebyggende ar"/>
    <n v="4"/>
  </r>
  <r>
    <s v="12 SENTRALADMINISTRASJON"/>
    <x v="5"/>
    <x v="18"/>
    <x v="0"/>
    <x v="5"/>
    <s v="2530 Helse og omsorgstjenester i institusjon"/>
    <n v="280"/>
  </r>
  <r>
    <s v="12 SENTRALADMINISTRASJON"/>
    <x v="5"/>
    <x v="18"/>
    <x v="0"/>
    <x v="5"/>
    <s v="2540 Helse og omsorgstjenester til hjemmeboend"/>
    <n v="324"/>
  </r>
  <r>
    <s v="12 SENTRALADMINISTRASJON"/>
    <x v="5"/>
    <x v="18"/>
    <x v="0"/>
    <x v="5"/>
    <s v="2610 Institusjonslokaler"/>
    <n v="4"/>
  </r>
  <r>
    <s v="12 SENTRALADMINISTRASJON"/>
    <x v="5"/>
    <x v="18"/>
    <x v="0"/>
    <x v="5"/>
    <s v="3010 Plansaksbehandling"/>
    <n v="2"/>
  </r>
  <r>
    <s v="12 SENTRALADMINISTRASJON"/>
    <x v="5"/>
    <x v="18"/>
    <x v="0"/>
    <x v="5"/>
    <s v="3040 Bygge- og delesaksbehandling, ansvarsrett"/>
    <n v="7"/>
  </r>
  <r>
    <s v="12 SENTRALADMINISTRASJON"/>
    <x v="5"/>
    <x v="18"/>
    <x v="0"/>
    <x v="5"/>
    <s v="3200 Kommunal næringsvirksomhet"/>
    <n v="1"/>
  </r>
  <r>
    <s v="12 SENTRALADMINISTRASJON"/>
    <x v="5"/>
    <x v="18"/>
    <x v="0"/>
    <x v="5"/>
    <s v="3400 Produksjon av vann"/>
    <n v="2"/>
  </r>
  <r>
    <s v="12 SENTRALADMINISTRASJON"/>
    <x v="5"/>
    <x v="18"/>
    <x v="0"/>
    <x v="5"/>
    <s v="3450 Distribusjon av vann"/>
    <n v="6"/>
  </r>
  <r>
    <s v="12 SENTRALADMINISTRASJON"/>
    <x v="5"/>
    <x v="18"/>
    <x v="0"/>
    <x v="5"/>
    <s v="3530 Avløpsnett/innsamling av avløpsvann"/>
    <n v="6"/>
  </r>
  <r>
    <s v="12 SENTRALADMINISTRASJON"/>
    <x v="5"/>
    <x v="18"/>
    <x v="0"/>
    <x v="5"/>
    <s v="3550 Innsamling av avfall"/>
    <n v="4"/>
  </r>
  <r>
    <s v="12 SENTRALADMINISTRASJON"/>
    <x v="5"/>
    <x v="18"/>
    <x v="0"/>
    <x v="5"/>
    <s v="3600 Naturforvaltning og friluftsliv"/>
    <n v="4"/>
  </r>
  <r>
    <s v="12 SENTRALADMINISTRASJON"/>
    <x v="5"/>
    <x v="18"/>
    <x v="0"/>
    <x v="5"/>
    <s v="3800 Idrett"/>
    <n v="3"/>
  </r>
  <r>
    <s v="12 SENTRALADMINISTRASJON"/>
    <x v="5"/>
    <x v="18"/>
    <x v="0"/>
    <x v="5"/>
    <s v="3810 Kommunale idrettsbygg og idrettsanlegg"/>
    <n v="3"/>
  </r>
  <r>
    <s v="12 SENTRALADMINISTRASJON"/>
    <x v="5"/>
    <x v="18"/>
    <x v="1"/>
    <x v="22"/>
    <s v="1200 Administrasjon"/>
    <n v="80"/>
  </r>
  <r>
    <s v="12 SENTRALADMINISTRASJON"/>
    <x v="5"/>
    <x v="18"/>
    <x v="1"/>
    <x v="7"/>
    <s v="1200 Administrasjon"/>
    <n v="150"/>
  </r>
  <r>
    <s v="12 SENTRALADMINISTRASJON"/>
    <x v="5"/>
    <x v="18"/>
    <x v="1"/>
    <x v="41"/>
    <s v="1200 Administrasjon"/>
    <n v="150"/>
  </r>
  <r>
    <s v="12 SENTRALADMINISTRASJON"/>
    <x v="5"/>
    <x v="18"/>
    <x v="1"/>
    <x v="55"/>
    <s v="1200 Administrasjon"/>
    <n v="500"/>
  </r>
  <r>
    <s v="12 SENTRALADMINISTRASJON"/>
    <x v="5"/>
    <x v="18"/>
    <x v="1"/>
    <x v="8"/>
    <s v="1200 Administrasjon"/>
    <n v="290"/>
  </r>
  <r>
    <s v="12 SENTRALADMINISTRASJON"/>
    <x v="5"/>
    <x v="18"/>
    <x v="1"/>
    <x v="9"/>
    <s v="1200 Administrasjon"/>
    <n v="190"/>
  </r>
  <r>
    <s v="12 SENTRALADMINISTRASJON"/>
    <x v="5"/>
    <x v="18"/>
    <x v="1"/>
    <x v="9"/>
    <s v="2330 Annet forebyggende helsearbeid"/>
    <n v="20"/>
  </r>
  <r>
    <s v="12 SENTRALADMINISTRASJON"/>
    <x v="5"/>
    <x v="18"/>
    <x v="1"/>
    <x v="9"/>
    <s v="2440 Barneverntjeneste"/>
    <n v="20"/>
  </r>
  <r>
    <s v="12 SENTRALADMINISTRASJON"/>
    <x v="5"/>
    <x v="18"/>
    <x v="1"/>
    <x v="9"/>
    <s v="3700 Bibliotek"/>
    <n v="10"/>
  </r>
  <r>
    <s v="12 SENTRALADMINISTRASJON"/>
    <x v="5"/>
    <x v="18"/>
    <x v="1"/>
    <x v="56"/>
    <s v="2020 Grunnskole"/>
    <n v="30"/>
  </r>
  <r>
    <s v="12 SENTRALADMINISTRASJON"/>
    <x v="5"/>
    <x v="18"/>
    <x v="1"/>
    <x v="56"/>
    <s v="3550 Innsamling av avfall"/>
    <n v="10"/>
  </r>
  <r>
    <s v="12 SENTRALADMINISTRASJON"/>
    <x v="5"/>
    <x v="18"/>
    <x v="1"/>
    <x v="57"/>
    <s v="1200 Administrasjon"/>
    <n v="20"/>
  </r>
  <r>
    <s v="12 SENTRALADMINISTRASJON"/>
    <x v="5"/>
    <x v="18"/>
    <x v="1"/>
    <x v="57"/>
    <s v="2010 Førskole/barnehage"/>
    <n v="160"/>
  </r>
  <r>
    <s v="12 SENTRALADMINISTRASJON"/>
    <x v="5"/>
    <x v="18"/>
    <x v="1"/>
    <x v="57"/>
    <s v="2020 Grunnskole"/>
    <n v="80"/>
  </r>
  <r>
    <s v="12 SENTRALADMINISTRASJON"/>
    <x v="5"/>
    <x v="18"/>
    <x v="1"/>
    <x v="57"/>
    <s v="2110 Styrket tilbud til førskolebarn"/>
    <n v="60"/>
  </r>
  <r>
    <s v="12 SENTRALADMINISTRASJON"/>
    <x v="5"/>
    <x v="18"/>
    <x v="1"/>
    <x v="57"/>
    <s v="2150 Skolefritidstilbud"/>
    <n v="10"/>
  </r>
  <r>
    <s v="12 SENTRALADMINISTRASJON"/>
    <x v="5"/>
    <x v="18"/>
    <x v="1"/>
    <x v="57"/>
    <s v="2410 Diagnose, behandling, re-/habilitering"/>
    <n v="10"/>
  </r>
  <r>
    <s v="12 SENTRALADMINISTRASJON"/>
    <x v="5"/>
    <x v="18"/>
    <x v="1"/>
    <x v="57"/>
    <s v="2440 Barneverntjeneste"/>
    <n v="20"/>
  </r>
  <r>
    <s v="12 SENTRALADMINISTRASJON"/>
    <x v="5"/>
    <x v="18"/>
    <x v="1"/>
    <x v="57"/>
    <s v="2530 Helse og omsorgstjenester i institusjon"/>
    <n v="60"/>
  </r>
  <r>
    <s v="12 SENTRALADMINISTRASJON"/>
    <x v="5"/>
    <x v="18"/>
    <x v="1"/>
    <x v="57"/>
    <s v="2540 Helse og omsorgstjenester til hjemmeboend"/>
    <n v="60"/>
  </r>
  <r>
    <s v="12 SENTRALADMINISTRASJON"/>
    <x v="5"/>
    <x v="18"/>
    <x v="1"/>
    <x v="58"/>
    <s v="1200 Administrasjon"/>
    <n v="1800"/>
  </r>
  <r>
    <s v="12 SENTRALADMINISTRASJON"/>
    <x v="5"/>
    <x v="18"/>
    <x v="1"/>
    <x v="14"/>
    <s v="1200 Administrasjon"/>
    <n v="3200"/>
  </r>
  <r>
    <s v="12 SENTRALADMINISTRASJON"/>
    <x v="5"/>
    <x v="18"/>
    <x v="2"/>
    <x v="48"/>
    <s v="1200 Administrasjon"/>
    <n v="120"/>
  </r>
  <r>
    <s v="12 SENTRALADMINISTRASJON"/>
    <x v="5"/>
    <x v="18"/>
    <x v="2"/>
    <x v="31"/>
    <s v="1200 Administrasjon"/>
    <n v="400"/>
  </r>
  <r>
    <s v="12 SENTRALADMINISTRASJON"/>
    <x v="5"/>
    <x v="18"/>
    <x v="3"/>
    <x v="16"/>
    <s v="1900 Interne serviceenheter"/>
    <n v="637"/>
  </r>
  <r>
    <s v="12 SENTRALADMINISTRASJON"/>
    <x v="5"/>
    <x v="18"/>
    <x v="3"/>
    <x v="35"/>
    <s v="1200 Administrasjon"/>
    <n v="-4169"/>
  </r>
  <r>
    <s v="12 SENTRALADMINISTRASJON"/>
    <x v="5"/>
    <x v="18"/>
    <x v="3"/>
    <x v="17"/>
    <s v="1200 Administrasjon"/>
    <n v="-2600"/>
  </r>
  <r>
    <s v="12 SENTRALADMINISTRASJON"/>
    <x v="5"/>
    <x v="18"/>
    <x v="3"/>
    <x v="32"/>
    <s v="1200 Administrasjon"/>
    <n v="0"/>
  </r>
  <r>
    <s v="12 SENTRALADMINISTRASJON"/>
    <x v="5"/>
    <x v="18"/>
    <x v="6"/>
    <x v="28"/>
    <s v="1900 Interne serviceenheter"/>
    <n v="-1081"/>
  </r>
  <r>
    <s v="12 SENTRALADMINISTRASJON"/>
    <x v="5"/>
    <x v="18"/>
    <x v="4"/>
    <x v="33"/>
    <s v="1200 Administrasjon"/>
    <n v="-260"/>
  </r>
  <r>
    <s v="12 SENTRALADMINISTRASJON"/>
    <x v="5"/>
    <x v="18"/>
    <x v="4"/>
    <x v="59"/>
    <s v="1200 Administrasjon"/>
    <n v="-50"/>
  </r>
  <r>
    <s v="12 SENTRALADMINISTRASJON"/>
    <x v="5"/>
    <x v="18"/>
    <x v="4"/>
    <x v="18"/>
    <s v="1900 Interne serviceenheter"/>
    <n v="-637"/>
  </r>
  <r>
    <s v="12 SENTRALADMINISTRASJON"/>
    <x v="5"/>
    <x v="18"/>
    <x v="4"/>
    <x v="43"/>
    <s v="1200 Administrasjon"/>
    <n v="-450"/>
  </r>
  <r>
    <s v="12 SENTRALADMINISTRASJON"/>
    <x v="6"/>
    <x v="19"/>
    <x v="0"/>
    <x v="0"/>
    <s v="1200 Administrasjon"/>
    <n v="12803"/>
  </r>
  <r>
    <s v="12 SENTRALADMINISTRASJON"/>
    <x v="6"/>
    <x v="19"/>
    <x v="0"/>
    <x v="60"/>
    <s v="1200 Administrasjon"/>
    <n v="150"/>
  </r>
  <r>
    <s v="12 SENTRALADMINISTRASJON"/>
    <x v="6"/>
    <x v="19"/>
    <x v="0"/>
    <x v="61"/>
    <s v="1200 Administrasjon"/>
    <n v="150"/>
  </r>
  <r>
    <s v="12 SENTRALADMINISTRASJON"/>
    <x v="6"/>
    <x v="19"/>
    <x v="0"/>
    <x v="1"/>
    <s v="1200 Administrasjon"/>
    <n v="32"/>
  </r>
  <r>
    <s v="12 SENTRALADMINISTRASJON"/>
    <x v="6"/>
    <x v="19"/>
    <x v="0"/>
    <x v="3"/>
    <s v="1200 Administrasjon"/>
    <n v="2101.12"/>
  </r>
  <r>
    <s v="12 SENTRALADMINISTRASJON"/>
    <x v="6"/>
    <x v="19"/>
    <x v="0"/>
    <x v="5"/>
    <s v="1200 Administrasjon"/>
    <n v="2143.9090000000001"/>
  </r>
  <r>
    <s v="12 SENTRALADMINISTRASJON"/>
    <x v="6"/>
    <x v="19"/>
    <x v="1"/>
    <x v="22"/>
    <s v="1200 Administrasjon"/>
    <n v="45"/>
  </r>
  <r>
    <s v="12 SENTRALADMINISTRASJON"/>
    <x v="6"/>
    <x v="19"/>
    <x v="1"/>
    <x v="6"/>
    <s v="1200 Administrasjon"/>
    <n v="20"/>
  </r>
  <r>
    <s v="12 SENTRALADMINISTRASJON"/>
    <x v="6"/>
    <x v="19"/>
    <x v="1"/>
    <x v="7"/>
    <s v="1200 Administrasjon"/>
    <n v="125"/>
  </r>
  <r>
    <s v="12 SENTRALADMINISTRASJON"/>
    <x v="6"/>
    <x v="19"/>
    <x v="1"/>
    <x v="30"/>
    <s v="1200 Administrasjon"/>
    <n v="25"/>
  </r>
  <r>
    <s v="12 SENTRALADMINISTRASJON"/>
    <x v="6"/>
    <x v="19"/>
    <x v="1"/>
    <x v="55"/>
    <s v="1200 Administrasjon"/>
    <n v="10"/>
  </r>
  <r>
    <s v="12 SENTRALADMINISTRASJON"/>
    <x v="6"/>
    <x v="19"/>
    <x v="1"/>
    <x v="8"/>
    <s v="1200 Administrasjon"/>
    <n v="15"/>
  </r>
  <r>
    <s v="12 SENTRALADMINISTRASJON"/>
    <x v="6"/>
    <x v="19"/>
    <x v="1"/>
    <x v="9"/>
    <s v="1200 Administrasjon"/>
    <n v="200"/>
  </r>
  <r>
    <s v="12 SENTRALADMINISTRASJON"/>
    <x v="6"/>
    <x v="19"/>
    <x v="1"/>
    <x v="11"/>
    <s v="1200 Administrasjon"/>
    <n v="30"/>
  </r>
  <r>
    <s v="12 SENTRALADMINISTRASJON"/>
    <x v="6"/>
    <x v="19"/>
    <x v="1"/>
    <x v="62"/>
    <s v="1200 Administrasjon"/>
    <n v="100"/>
  </r>
  <r>
    <s v="12 SENTRALADMINISTRASJON"/>
    <x v="6"/>
    <x v="19"/>
    <x v="1"/>
    <x v="14"/>
    <s v="1200 Administrasjon"/>
    <n v="410"/>
  </r>
  <r>
    <s v="12 SENTRALADMINISTRASJON"/>
    <x v="6"/>
    <x v="19"/>
    <x v="2"/>
    <x v="15"/>
    <s v="1200 Administrasjon"/>
    <n v="50"/>
  </r>
  <r>
    <s v="12 SENTRALADMINISTRASJON"/>
    <x v="6"/>
    <x v="19"/>
    <x v="2"/>
    <x v="48"/>
    <s v="1200 Administrasjon"/>
    <n v="1300"/>
  </r>
  <r>
    <s v="12 SENTRALADMINISTRASJON"/>
    <x v="6"/>
    <x v="19"/>
    <x v="2"/>
    <x v="31"/>
    <s v="1200 Administrasjon"/>
    <n v="350"/>
  </r>
  <r>
    <s v="12 SENTRALADMINISTRASJON"/>
    <x v="6"/>
    <x v="19"/>
    <x v="3"/>
    <x v="16"/>
    <s v="1200 Administrasjon"/>
    <n v="125"/>
  </r>
  <r>
    <s v="12 SENTRALADMINISTRASJON"/>
    <x v="6"/>
    <x v="19"/>
    <x v="3"/>
    <x v="35"/>
    <s v="1200 Administrasjon"/>
    <n v="700"/>
  </r>
  <r>
    <s v="12 SENTRALADMINISTRASJON"/>
    <x v="6"/>
    <x v="19"/>
    <x v="3"/>
    <x v="17"/>
    <s v="1200 Administrasjon"/>
    <n v="0"/>
  </r>
  <r>
    <s v="12 SENTRALADMINISTRASJON"/>
    <x v="6"/>
    <x v="19"/>
    <x v="3"/>
    <x v="32"/>
    <s v="1200 Administrasjon"/>
    <n v="0"/>
  </r>
  <r>
    <s v="12 SENTRALADMINISTRASJON"/>
    <x v="6"/>
    <x v="19"/>
    <x v="6"/>
    <x v="38"/>
    <s v="1200 Administrasjon"/>
    <n v="-1800"/>
  </r>
  <r>
    <s v="12 SENTRALADMINISTRASJON"/>
    <x v="6"/>
    <x v="19"/>
    <x v="6"/>
    <x v="28"/>
    <s v="1900 Interne serviceenheter"/>
    <n v="-2069"/>
  </r>
  <r>
    <s v="12 SENTRALADMINISTRASJON"/>
    <x v="6"/>
    <x v="19"/>
    <x v="4"/>
    <x v="18"/>
    <s v="1200 Administrasjon"/>
    <n v="-125"/>
  </r>
  <r>
    <s v="12 SENTRALADMINISTRASJON"/>
    <x v="6"/>
    <x v="19"/>
    <x v="4"/>
    <x v="29"/>
    <s v="1200 Administrasjon"/>
    <n v="-1200"/>
  </r>
  <r>
    <s v="12 SENTRALADMINISTRASJON"/>
    <x v="6"/>
    <x v="19"/>
    <x v="4"/>
    <x v="29"/>
    <s v="2900 Interkommunale samarbeid (§§ 27/28a samar"/>
    <n v="107.971"/>
  </r>
  <r>
    <s v="12 SENTRALADMINISTRASJON"/>
    <x v="6"/>
    <x v="19"/>
    <x v="8"/>
    <x v="63"/>
    <s v="1200 Administrasjon"/>
    <n v="-565"/>
  </r>
  <r>
    <s v="12 SENTRALADMINISTRASJON"/>
    <x v="7"/>
    <x v="20"/>
    <x v="0"/>
    <x v="0"/>
    <s v="1200 Administrasjon"/>
    <n v="3850"/>
  </r>
  <r>
    <s v="12 SENTRALADMINISTRASJON"/>
    <x v="7"/>
    <x v="20"/>
    <x v="0"/>
    <x v="49"/>
    <s v="1200 Administrasjon"/>
    <n v="2"/>
  </r>
  <r>
    <s v="12 SENTRALADMINISTRASJON"/>
    <x v="7"/>
    <x v="20"/>
    <x v="0"/>
    <x v="60"/>
    <s v="1200 Administrasjon"/>
    <n v="184"/>
  </r>
  <r>
    <s v="12 SENTRALADMINISTRASJON"/>
    <x v="7"/>
    <x v="20"/>
    <x v="0"/>
    <x v="1"/>
    <s v="1200 Administrasjon"/>
    <n v="4"/>
  </r>
  <r>
    <s v="12 SENTRALADMINISTRASJON"/>
    <x v="7"/>
    <x v="20"/>
    <x v="0"/>
    <x v="3"/>
    <s v="1200 Administrasjon"/>
    <n v="646"/>
  </r>
  <r>
    <s v="12 SENTRALADMINISTRASJON"/>
    <x v="7"/>
    <x v="20"/>
    <x v="0"/>
    <x v="5"/>
    <s v="1200 Administrasjon"/>
    <n v="661"/>
  </r>
  <r>
    <s v="12 SENTRALADMINISTRASJON"/>
    <x v="7"/>
    <x v="20"/>
    <x v="1"/>
    <x v="22"/>
    <s v="1200 Administrasjon"/>
    <n v="80"/>
  </r>
  <r>
    <s v="12 SENTRALADMINISTRASJON"/>
    <x v="7"/>
    <x v="20"/>
    <x v="1"/>
    <x v="51"/>
    <s v="1200 Administrasjon"/>
    <n v="23"/>
  </r>
  <r>
    <s v="12 SENTRALADMINISTRASJON"/>
    <x v="7"/>
    <x v="20"/>
    <x v="1"/>
    <x v="6"/>
    <s v="1200 Administrasjon"/>
    <n v="10"/>
  </r>
  <r>
    <s v="12 SENTRALADMINISTRASJON"/>
    <x v="7"/>
    <x v="20"/>
    <x v="1"/>
    <x v="30"/>
    <s v="1200 Administrasjon"/>
    <n v="80"/>
  </r>
  <r>
    <s v="12 SENTRALADMINISTRASJON"/>
    <x v="7"/>
    <x v="20"/>
    <x v="1"/>
    <x v="8"/>
    <s v="1200 Administrasjon"/>
    <n v="10"/>
  </r>
  <r>
    <s v="12 SENTRALADMINISTRASJON"/>
    <x v="7"/>
    <x v="20"/>
    <x v="1"/>
    <x v="9"/>
    <s v="1200 Administrasjon"/>
    <n v="100"/>
  </r>
  <r>
    <s v="12 SENTRALADMINISTRASJON"/>
    <x v="7"/>
    <x v="20"/>
    <x v="1"/>
    <x v="10"/>
    <s v="1200 Administrasjon"/>
    <n v="3"/>
  </r>
  <r>
    <s v="12 SENTRALADMINISTRASJON"/>
    <x v="7"/>
    <x v="20"/>
    <x v="1"/>
    <x v="11"/>
    <s v="1200 Administrasjon"/>
    <n v="1"/>
  </r>
  <r>
    <s v="12 SENTRALADMINISTRASJON"/>
    <x v="7"/>
    <x v="20"/>
    <x v="1"/>
    <x v="14"/>
    <s v="1200 Administrasjon"/>
    <n v="20"/>
  </r>
  <r>
    <s v="12 SENTRALADMINISTRASJON"/>
    <x v="7"/>
    <x v="20"/>
    <x v="2"/>
    <x v="15"/>
    <s v="1200 Administrasjon"/>
    <n v="20"/>
  </r>
  <r>
    <s v="12 SENTRALADMINISTRASJON"/>
    <x v="7"/>
    <x v="20"/>
    <x v="2"/>
    <x v="48"/>
    <s v="1200 Administrasjon"/>
    <n v="40"/>
  </r>
  <r>
    <s v="12 SENTRALADMINISTRASJON"/>
    <x v="7"/>
    <x v="20"/>
    <x v="3"/>
    <x v="16"/>
    <s v="1200 Administrasjon"/>
    <n v="81"/>
  </r>
  <r>
    <s v="12 SENTRALADMINISTRASJON"/>
    <x v="7"/>
    <x v="20"/>
    <x v="3"/>
    <x v="32"/>
    <s v="1200 Administrasjon"/>
    <n v="0"/>
  </r>
  <r>
    <s v="12 SENTRALADMINISTRASJON"/>
    <x v="7"/>
    <x v="20"/>
    <x v="6"/>
    <x v="64"/>
    <s v="1200 Administrasjon"/>
    <n v="-10"/>
  </r>
  <r>
    <s v="12 SENTRALADMINISTRASJON"/>
    <x v="7"/>
    <x v="20"/>
    <x v="6"/>
    <x v="28"/>
    <s v="1900 Interne serviceenheter"/>
    <n v="-315"/>
  </r>
  <r>
    <s v="12 SENTRALADMINISTRASJON"/>
    <x v="7"/>
    <x v="20"/>
    <x v="4"/>
    <x v="18"/>
    <s v="1200 Administrasjon"/>
    <n v="-81"/>
  </r>
  <r>
    <s v="12 SENTRALADMINISTRASJON"/>
    <x v="7"/>
    <x v="20"/>
    <x v="4"/>
    <x v="37"/>
    <s v="1200 Administrasjon"/>
    <n v="-78"/>
  </r>
  <r>
    <s v="12 SENTRALADMINISTRASJON"/>
    <x v="8"/>
    <x v="21"/>
    <x v="0"/>
    <x v="0"/>
    <s v="1200 Administrasjon"/>
    <n v="4899"/>
  </r>
  <r>
    <s v="12 SENTRALADMINISTRASJON"/>
    <x v="8"/>
    <x v="21"/>
    <x v="0"/>
    <x v="61"/>
    <s v="1200 Administrasjon"/>
    <n v="50"/>
  </r>
  <r>
    <s v="12 SENTRALADMINISTRASJON"/>
    <x v="8"/>
    <x v="21"/>
    <x v="0"/>
    <x v="1"/>
    <s v="1200 Administrasjon"/>
    <n v="24"/>
  </r>
  <r>
    <s v="12 SENTRALADMINISTRASJON"/>
    <x v="8"/>
    <x v="21"/>
    <x v="0"/>
    <x v="3"/>
    <s v="1200 Administrasjon"/>
    <n v="792"/>
  </r>
  <r>
    <s v="12 SENTRALADMINISTRASJON"/>
    <x v="8"/>
    <x v="21"/>
    <x v="0"/>
    <x v="4"/>
    <s v="1200 Administrasjon"/>
    <n v="7"/>
  </r>
  <r>
    <s v="12 SENTRALADMINISTRASJON"/>
    <x v="8"/>
    <x v="21"/>
    <x v="0"/>
    <x v="5"/>
    <s v="1200 Administrasjon"/>
    <n v="813"/>
  </r>
  <r>
    <s v="12 SENTRALADMINISTRASJON"/>
    <x v="8"/>
    <x v="21"/>
    <x v="1"/>
    <x v="22"/>
    <s v="1200 Administrasjon"/>
    <n v="30"/>
  </r>
  <r>
    <s v="12 SENTRALADMINISTRASJON"/>
    <x v="8"/>
    <x v="21"/>
    <x v="1"/>
    <x v="51"/>
    <s v="1200 Administrasjon"/>
    <n v="10"/>
  </r>
  <r>
    <s v="12 SENTRALADMINISTRASJON"/>
    <x v="8"/>
    <x v="21"/>
    <x v="1"/>
    <x v="6"/>
    <s v="1200 Administrasjon"/>
    <n v="20"/>
  </r>
  <r>
    <s v="12 SENTRALADMINISTRASJON"/>
    <x v="8"/>
    <x v="21"/>
    <x v="1"/>
    <x v="7"/>
    <s v="1200 Administrasjon"/>
    <n v="25"/>
  </r>
  <r>
    <s v="12 SENTRALADMINISTRASJON"/>
    <x v="8"/>
    <x v="21"/>
    <x v="1"/>
    <x v="41"/>
    <s v="1200 Administrasjon"/>
    <n v="13"/>
  </r>
  <r>
    <s v="12 SENTRALADMINISTRASJON"/>
    <x v="8"/>
    <x v="21"/>
    <x v="1"/>
    <x v="30"/>
    <s v="1200 Administrasjon"/>
    <n v="25"/>
  </r>
  <r>
    <s v="12 SENTRALADMINISTRASJON"/>
    <x v="8"/>
    <x v="21"/>
    <x v="1"/>
    <x v="55"/>
    <s v="1200 Administrasjon"/>
    <n v="3"/>
  </r>
  <r>
    <s v="12 SENTRALADMINISTRASJON"/>
    <x v="8"/>
    <x v="21"/>
    <x v="1"/>
    <x v="9"/>
    <s v="1200 Administrasjon"/>
    <n v="50"/>
  </r>
  <r>
    <s v="12 SENTRALADMINISTRASJON"/>
    <x v="8"/>
    <x v="21"/>
    <x v="1"/>
    <x v="10"/>
    <s v="1200 Administrasjon"/>
    <n v="50"/>
  </r>
  <r>
    <s v="12 SENTRALADMINISTRASJON"/>
    <x v="8"/>
    <x v="21"/>
    <x v="1"/>
    <x v="11"/>
    <s v="1200 Administrasjon"/>
    <n v="20"/>
  </r>
  <r>
    <s v="12 SENTRALADMINISTRASJON"/>
    <x v="8"/>
    <x v="21"/>
    <x v="1"/>
    <x v="46"/>
    <s v="1200 Administrasjon"/>
    <n v="2"/>
  </r>
  <r>
    <s v="12 SENTRALADMINISTRASJON"/>
    <x v="8"/>
    <x v="21"/>
    <x v="1"/>
    <x v="12"/>
    <s v="1200 Administrasjon"/>
    <n v="4"/>
  </r>
  <r>
    <s v="12 SENTRALADMINISTRASJON"/>
    <x v="8"/>
    <x v="21"/>
    <x v="1"/>
    <x v="13"/>
    <s v="1200 Administrasjon"/>
    <n v="20"/>
  </r>
  <r>
    <s v="12 SENTRALADMINISTRASJON"/>
    <x v="8"/>
    <x v="21"/>
    <x v="1"/>
    <x v="25"/>
    <s v="1200 Administrasjon"/>
    <n v="430"/>
  </r>
  <r>
    <s v="12 SENTRALADMINISTRASJON"/>
    <x v="8"/>
    <x v="21"/>
    <x v="1"/>
    <x v="14"/>
    <s v="1200 Administrasjon"/>
    <n v="270"/>
  </r>
  <r>
    <s v="12 SENTRALADMINISTRASJON"/>
    <x v="8"/>
    <x v="21"/>
    <x v="2"/>
    <x v="15"/>
    <s v="1200 Administrasjon"/>
    <n v="12"/>
  </r>
  <r>
    <s v="12 SENTRALADMINISTRASJON"/>
    <x v="8"/>
    <x v="21"/>
    <x v="2"/>
    <x v="48"/>
    <s v="1200 Administrasjon"/>
    <n v="10"/>
  </r>
  <r>
    <s v="12 SENTRALADMINISTRASJON"/>
    <x v="8"/>
    <x v="21"/>
    <x v="2"/>
    <x v="65"/>
    <s v="1200 Administrasjon"/>
    <n v="45"/>
  </r>
  <r>
    <s v="12 SENTRALADMINISTRASJON"/>
    <x v="8"/>
    <x v="21"/>
    <x v="3"/>
    <x v="16"/>
    <s v="1200 Administrasjon"/>
    <n v="160"/>
  </r>
  <r>
    <s v="12 SENTRALADMINISTRASJON"/>
    <x v="8"/>
    <x v="21"/>
    <x v="3"/>
    <x v="32"/>
    <s v="1200 Administrasjon"/>
    <n v="0"/>
  </r>
  <r>
    <s v="12 SENTRALADMINISTRASJON"/>
    <x v="8"/>
    <x v="21"/>
    <x v="6"/>
    <x v="38"/>
    <s v="1200 Administrasjon"/>
    <n v="-500"/>
  </r>
  <r>
    <s v="12 SENTRALADMINISTRASJON"/>
    <x v="8"/>
    <x v="21"/>
    <x v="4"/>
    <x v="18"/>
    <s v="1200 Administrasjon"/>
    <n v="-160"/>
  </r>
  <r>
    <s v="12 SENTRALADMINISTRASJON"/>
    <x v="8"/>
    <x v="21"/>
    <x v="4"/>
    <x v="29"/>
    <s v="1200 Administrasjon"/>
    <n v="-3680"/>
  </r>
  <r>
    <s v="12 SENTRALADMINISTRASJON"/>
    <x v="8"/>
    <x v="21"/>
    <x v="4"/>
    <x v="29"/>
    <s v="2900 Interkommunale samarbeid (§§ 27/28a samar"/>
    <n v="-600"/>
  </r>
  <r>
    <s v="19 FELLES AVSETNINGER"/>
    <x v="9"/>
    <x v="22"/>
    <x v="5"/>
    <x v="66"/>
    <s v="2530 Helse og omsorgstjenester i institusjon"/>
    <n v="10000"/>
  </r>
  <r>
    <s v="19 FELLES AVSETNINGER"/>
    <x v="9"/>
    <x v="22"/>
    <x v="5"/>
    <x v="67"/>
    <s v="2530 Helse og omsorgstjenester i institusjon"/>
    <n v="6500"/>
  </r>
  <r>
    <s v="19 FELLES AVSETNINGER"/>
    <x v="9"/>
    <x v="22"/>
    <x v="3"/>
    <x v="17"/>
    <s v="1900 Interne serviceenheter"/>
    <n v="2843"/>
  </r>
  <r>
    <s v="19 FELLES AVSETNINGER"/>
    <x v="9"/>
    <x v="22"/>
    <x v="9"/>
    <x v="68"/>
    <s v="1900 Interne serviceenheter"/>
    <n v="11000"/>
  </r>
  <r>
    <s v="19 FELLES AVSETNINGER"/>
    <x v="9"/>
    <x v="22"/>
    <x v="9"/>
    <x v="69"/>
    <s v="1200 Administrasjon"/>
    <n v="3003"/>
  </r>
  <r>
    <s v="19 FELLES AVSETNINGER"/>
    <x v="9"/>
    <x v="22"/>
    <x v="9"/>
    <x v="69"/>
    <s v="1300 Administrasjonslokaler"/>
    <n v="1291"/>
  </r>
  <r>
    <s v="19 FELLES AVSETNINGER"/>
    <x v="9"/>
    <x v="22"/>
    <x v="9"/>
    <x v="69"/>
    <s v="1900 Interne serviceenheter"/>
    <n v="30054"/>
  </r>
  <r>
    <s v="19 FELLES AVSETNINGER"/>
    <x v="9"/>
    <x v="22"/>
    <x v="9"/>
    <x v="69"/>
    <s v="2010 Førskole/barnehage"/>
    <n v="4"/>
  </r>
  <r>
    <s v="19 FELLES AVSETNINGER"/>
    <x v="9"/>
    <x v="22"/>
    <x v="9"/>
    <x v="69"/>
    <s v="2020 Grunnskole"/>
    <n v="123"/>
  </r>
  <r>
    <s v="19 FELLES AVSETNINGER"/>
    <x v="9"/>
    <x v="22"/>
    <x v="9"/>
    <x v="69"/>
    <s v="2150 Skolefritidstilbud"/>
    <n v="4"/>
  </r>
  <r>
    <s v="19 FELLES AVSETNINGER"/>
    <x v="9"/>
    <x v="22"/>
    <x v="9"/>
    <x v="69"/>
    <s v="2210 Førskolelokaler/barnehager"/>
    <n v="1002"/>
  </r>
  <r>
    <s v="19 FELLES AVSETNINGER"/>
    <x v="9"/>
    <x v="22"/>
    <x v="9"/>
    <x v="69"/>
    <s v="2220 Skolelokaler"/>
    <n v="11365"/>
  </r>
  <r>
    <s v="19 FELLES AVSETNINGER"/>
    <x v="9"/>
    <x v="22"/>
    <x v="9"/>
    <x v="69"/>
    <s v="2320 Forebygging, helsestasjons- og skolehelse"/>
    <n v="20"/>
  </r>
  <r>
    <s v="19 FELLES AVSETNINGER"/>
    <x v="9"/>
    <x v="22"/>
    <x v="9"/>
    <x v="69"/>
    <s v="2340 Aktiviserings- og servicetjenester overfor eldre og personer med funksjonsnedset"/>
    <n v="652"/>
  </r>
  <r>
    <s v="19 FELLES AVSETNINGER"/>
    <x v="9"/>
    <x v="22"/>
    <x v="9"/>
    <x v="69"/>
    <s v="2410 Diagnose, behandling, re-/habilitering"/>
    <n v="157"/>
  </r>
  <r>
    <s v="19 FELLES AVSETNINGER"/>
    <x v="9"/>
    <x v="22"/>
    <x v="9"/>
    <x v="69"/>
    <s v="2420 Råd, veiledningog sosialt forebyggende ar"/>
    <n v="152"/>
  </r>
  <r>
    <s v="19 FELLES AVSETNINGER"/>
    <x v="9"/>
    <x v="22"/>
    <x v="9"/>
    <x v="69"/>
    <s v="2530 Helse og omsorgstjenester i institusjon"/>
    <n v="1844"/>
  </r>
  <r>
    <s v="19 FELLES AVSETNINGER"/>
    <x v="9"/>
    <x v="22"/>
    <x v="9"/>
    <x v="69"/>
    <s v="2540 Helse og omsorgstjenester til hjemmeboend"/>
    <n v="923"/>
  </r>
  <r>
    <s v="19 FELLES AVSETNINGER"/>
    <x v="9"/>
    <x v="22"/>
    <x v="9"/>
    <x v="69"/>
    <s v="2610 Institusjonslokaler"/>
    <n v="5320"/>
  </r>
  <r>
    <s v="19 FELLES AVSETNINGER"/>
    <x v="9"/>
    <x v="22"/>
    <x v="9"/>
    <x v="69"/>
    <s v="2650 Kommunalt disponerte boliger"/>
    <n v="3990"/>
  </r>
  <r>
    <s v="19 FELLES AVSETNINGER"/>
    <x v="9"/>
    <x v="22"/>
    <x v="9"/>
    <x v="69"/>
    <s v="2850 Tjenester utenfor ordinær kommunalt ansva"/>
    <n v="574"/>
  </r>
  <r>
    <s v="19 FELLES AVSETNINGER"/>
    <x v="9"/>
    <x v="22"/>
    <x v="9"/>
    <x v="69"/>
    <s v="3010 Plansaksbehandling"/>
    <n v="32"/>
  </r>
  <r>
    <s v="19 FELLES AVSETNINGER"/>
    <x v="9"/>
    <x v="22"/>
    <x v="9"/>
    <x v="69"/>
    <s v="3030 Kart og oppmåling"/>
    <n v="10"/>
  </r>
  <r>
    <s v="19 FELLES AVSETNINGER"/>
    <x v="9"/>
    <x v="22"/>
    <x v="9"/>
    <x v="69"/>
    <s v="3040 Bygge- og delesaksbehandling, ansvarsrett"/>
    <n v="190"/>
  </r>
  <r>
    <s v="19 FELLES AVSETNINGER"/>
    <x v="9"/>
    <x v="22"/>
    <x v="9"/>
    <x v="69"/>
    <s v="3150 Boligbygging og fysiske bomiljøtiltak"/>
    <n v="363"/>
  </r>
  <r>
    <s v="19 FELLES AVSETNINGER"/>
    <x v="9"/>
    <x v="22"/>
    <x v="9"/>
    <x v="69"/>
    <s v="3250 Tilrettelegging og bistand for næringsliv"/>
    <n v="138"/>
  </r>
  <r>
    <s v="19 FELLES AVSETNINGER"/>
    <x v="9"/>
    <x v="22"/>
    <x v="9"/>
    <x v="69"/>
    <s v="3300 Samferdselsbedrifter/transporttiltak"/>
    <n v="4419"/>
  </r>
  <r>
    <s v="19 FELLES AVSETNINGER"/>
    <x v="9"/>
    <x v="22"/>
    <x v="9"/>
    <x v="69"/>
    <s v="3350 Rekreasjon i tettsteder"/>
    <n v="114"/>
  </r>
  <r>
    <s v="19 FELLES AVSETNINGER"/>
    <x v="9"/>
    <x v="22"/>
    <x v="9"/>
    <x v="69"/>
    <s v="3380 Forebygging av branner og andre ulykker"/>
    <n v="40"/>
  </r>
  <r>
    <s v="19 FELLES AVSETNINGER"/>
    <x v="9"/>
    <x v="22"/>
    <x v="9"/>
    <x v="69"/>
    <s v="3390 Beredskap mot branner og andre ulykker"/>
    <n v="679"/>
  </r>
  <r>
    <s v="19 FELLES AVSETNINGER"/>
    <x v="9"/>
    <x v="22"/>
    <x v="9"/>
    <x v="69"/>
    <s v="3600 Naturforvaltning og friluftsliv"/>
    <n v="98"/>
  </r>
  <r>
    <s v="19 FELLES AVSETNINGER"/>
    <x v="9"/>
    <x v="22"/>
    <x v="9"/>
    <x v="69"/>
    <s v="3700 Bibliotek"/>
    <n v="39"/>
  </r>
  <r>
    <s v="19 FELLES AVSETNINGER"/>
    <x v="9"/>
    <x v="22"/>
    <x v="9"/>
    <x v="69"/>
    <s v="3730 Kino"/>
    <n v="369"/>
  </r>
  <r>
    <s v="19 FELLES AVSETNINGER"/>
    <x v="9"/>
    <x v="22"/>
    <x v="9"/>
    <x v="69"/>
    <s v="3800 Idrett"/>
    <n v="4771"/>
  </r>
  <r>
    <s v="19 FELLES AVSETNINGER"/>
    <x v="9"/>
    <x v="22"/>
    <x v="9"/>
    <x v="69"/>
    <s v="3830 Musikk- og kulturskoler"/>
    <n v="41"/>
  </r>
  <r>
    <s v="19 FELLES AVSETNINGER"/>
    <x v="9"/>
    <x v="22"/>
    <x v="9"/>
    <x v="69"/>
    <s v="3850 Andre kulturaktiviteter og tilskudd til andres kulturbygg"/>
    <n v="797"/>
  </r>
  <r>
    <s v="19 FELLES AVSETNINGER"/>
    <x v="9"/>
    <x v="22"/>
    <x v="6"/>
    <x v="28"/>
    <s v="1900 Interne serviceenheter"/>
    <n v="-20"/>
  </r>
  <r>
    <s v="19 FELLES AVSETNINGER"/>
    <x v="9"/>
    <x v="22"/>
    <x v="7"/>
    <x v="70"/>
    <s v="3320 Kommunale veger, miljø- og trafikksikkerh"/>
    <n v="-3685"/>
  </r>
  <r>
    <s v="19 FELLES AVSETNINGER"/>
    <x v="9"/>
    <x v="22"/>
    <x v="8"/>
    <x v="71"/>
    <s v="1900 Interne serviceenheter"/>
    <n v="-30000"/>
  </r>
  <r>
    <s v="19 FELLES AVSETNINGER"/>
    <x v="9"/>
    <x v="22"/>
    <x v="8"/>
    <x v="71"/>
    <s v="8600 Avskrivninger"/>
    <n v="-67416"/>
  </r>
  <r>
    <s v="20 PP-TJENESTEN"/>
    <x v="10"/>
    <x v="23"/>
    <x v="0"/>
    <x v="0"/>
    <s v="2020 Grunnskole"/>
    <n v="11715"/>
  </r>
  <r>
    <s v="20 PP-TJENESTEN"/>
    <x v="10"/>
    <x v="23"/>
    <x v="0"/>
    <x v="60"/>
    <s v="2020 Grunnskole"/>
    <n v="90"/>
  </r>
  <r>
    <s v="20 PP-TJENESTEN"/>
    <x v="10"/>
    <x v="23"/>
    <x v="0"/>
    <x v="3"/>
    <s v="2020 Grunnskole"/>
    <n v="1889"/>
  </r>
  <r>
    <s v="20 PP-TJENESTEN"/>
    <x v="10"/>
    <x v="23"/>
    <x v="0"/>
    <x v="5"/>
    <s v="2020 Grunnskole"/>
    <n v="1931"/>
  </r>
  <r>
    <s v="20 PP-TJENESTEN"/>
    <x v="10"/>
    <x v="23"/>
    <x v="1"/>
    <x v="22"/>
    <s v="2020 Grunnskole"/>
    <n v="60"/>
  </r>
  <r>
    <s v="20 PP-TJENESTEN"/>
    <x v="10"/>
    <x v="23"/>
    <x v="1"/>
    <x v="45"/>
    <s v="2020 Grunnskole"/>
    <n v="45"/>
  </r>
  <r>
    <s v="20 PP-TJENESTEN"/>
    <x v="10"/>
    <x v="23"/>
    <x v="1"/>
    <x v="51"/>
    <s v="2020 Grunnskole"/>
    <n v="7"/>
  </r>
  <r>
    <s v="20 PP-TJENESTEN"/>
    <x v="10"/>
    <x v="23"/>
    <x v="1"/>
    <x v="6"/>
    <s v="2020 Grunnskole"/>
    <n v="30"/>
  </r>
  <r>
    <s v="20 PP-TJENESTEN"/>
    <x v="10"/>
    <x v="23"/>
    <x v="1"/>
    <x v="7"/>
    <s v="2020 Grunnskole"/>
    <n v="100"/>
  </r>
  <r>
    <s v="20 PP-TJENESTEN"/>
    <x v="10"/>
    <x v="23"/>
    <x v="1"/>
    <x v="41"/>
    <s v="2020 Grunnskole"/>
    <n v="5"/>
  </r>
  <r>
    <s v="20 PP-TJENESTEN"/>
    <x v="10"/>
    <x v="23"/>
    <x v="1"/>
    <x v="30"/>
    <s v="2020 Grunnskole"/>
    <n v="10"/>
  </r>
  <r>
    <s v="20 PP-TJENESTEN"/>
    <x v="10"/>
    <x v="23"/>
    <x v="1"/>
    <x v="55"/>
    <s v="2020 Grunnskole"/>
    <n v="20"/>
  </r>
  <r>
    <s v="20 PP-TJENESTEN"/>
    <x v="10"/>
    <x v="23"/>
    <x v="1"/>
    <x v="9"/>
    <s v="2020 Grunnskole"/>
    <n v="200"/>
  </r>
  <r>
    <s v="20 PP-TJENESTEN"/>
    <x v="10"/>
    <x v="23"/>
    <x v="1"/>
    <x v="10"/>
    <s v="2020 Grunnskole"/>
    <n v="180"/>
  </r>
  <r>
    <s v="20 PP-TJENESTEN"/>
    <x v="10"/>
    <x v="23"/>
    <x v="1"/>
    <x v="11"/>
    <s v="2020 Grunnskole"/>
    <n v="20"/>
  </r>
  <r>
    <s v="20 PP-TJENESTEN"/>
    <x v="10"/>
    <x v="23"/>
    <x v="1"/>
    <x v="12"/>
    <s v="2020 Grunnskole"/>
    <n v="90"/>
  </r>
  <r>
    <s v="20 PP-TJENESTEN"/>
    <x v="10"/>
    <x v="23"/>
    <x v="1"/>
    <x v="13"/>
    <s v="2020 Grunnskole"/>
    <n v="25"/>
  </r>
  <r>
    <s v="20 PP-TJENESTEN"/>
    <x v="10"/>
    <x v="23"/>
    <x v="1"/>
    <x v="72"/>
    <s v="2020 Grunnskole"/>
    <n v="30"/>
  </r>
  <r>
    <s v="20 PP-TJENESTEN"/>
    <x v="10"/>
    <x v="23"/>
    <x v="1"/>
    <x v="25"/>
    <s v="2020 Grunnskole"/>
    <n v="1550"/>
  </r>
  <r>
    <s v="20 PP-TJENESTEN"/>
    <x v="10"/>
    <x v="23"/>
    <x v="1"/>
    <x v="14"/>
    <s v="2020 Grunnskole"/>
    <n v="40"/>
  </r>
  <r>
    <s v="20 PP-TJENESTEN"/>
    <x v="10"/>
    <x v="23"/>
    <x v="2"/>
    <x v="15"/>
    <s v="2020 Grunnskole"/>
    <n v="342"/>
  </r>
  <r>
    <s v="20 PP-TJENESTEN"/>
    <x v="10"/>
    <x v="23"/>
    <x v="2"/>
    <x v="48"/>
    <s v="2020 Grunnskole"/>
    <n v="150"/>
  </r>
  <r>
    <s v="20 PP-TJENESTEN"/>
    <x v="10"/>
    <x v="23"/>
    <x v="2"/>
    <x v="31"/>
    <s v="2020 Grunnskole"/>
    <n v="700"/>
  </r>
  <r>
    <s v="20 PP-TJENESTEN"/>
    <x v="10"/>
    <x v="23"/>
    <x v="3"/>
    <x v="16"/>
    <s v="2020 Grunnskole"/>
    <n v="173"/>
  </r>
  <r>
    <s v="20 PP-TJENESTEN"/>
    <x v="10"/>
    <x v="23"/>
    <x v="3"/>
    <x v="32"/>
    <s v="2010 Førskole/barnehage"/>
    <n v="0"/>
  </r>
  <r>
    <s v="20 PP-TJENESTEN"/>
    <x v="10"/>
    <x v="23"/>
    <x v="3"/>
    <x v="32"/>
    <s v="2020 Grunnskole"/>
    <n v="0"/>
  </r>
  <r>
    <s v="20 PP-TJENESTEN"/>
    <x v="10"/>
    <x v="23"/>
    <x v="4"/>
    <x v="33"/>
    <s v="2020 Grunnskole"/>
    <n v="-200"/>
  </r>
  <r>
    <s v="20 PP-TJENESTEN"/>
    <x v="10"/>
    <x v="23"/>
    <x v="4"/>
    <x v="18"/>
    <s v="2020 Grunnskole"/>
    <n v="-173"/>
  </r>
  <r>
    <s v="20 PP-TJENESTEN"/>
    <x v="10"/>
    <x v="23"/>
    <x v="4"/>
    <x v="37"/>
    <s v="2020 Grunnskole"/>
    <n v="-3500"/>
  </r>
  <r>
    <s v="20 PP-TJENESTEN"/>
    <x v="10"/>
    <x v="23"/>
    <x v="4"/>
    <x v="29"/>
    <s v="2020 Grunnskole"/>
    <n v="-4930"/>
  </r>
  <r>
    <s v="20 PP-TJENESTEN"/>
    <x v="10"/>
    <x v="23"/>
    <x v="8"/>
    <x v="73"/>
    <s v="2020 Grunnskole"/>
    <n v="-1500"/>
  </r>
  <r>
    <s v="21 GRUNNSKOLER"/>
    <x v="11"/>
    <x v="24"/>
    <x v="0"/>
    <x v="0"/>
    <s v="2020 Grunnskole"/>
    <n v="1875"/>
  </r>
  <r>
    <s v="21 GRUNNSKOLER"/>
    <x v="11"/>
    <x v="24"/>
    <x v="0"/>
    <x v="74"/>
    <s v="2020 Grunnskole"/>
    <n v="250"/>
  </r>
  <r>
    <s v="21 GRUNNSKOLER"/>
    <x v="11"/>
    <x v="24"/>
    <x v="0"/>
    <x v="3"/>
    <s v="2020 Grunnskole"/>
    <n v="300"/>
  </r>
  <r>
    <s v="21 GRUNNSKOLER"/>
    <x v="11"/>
    <x v="24"/>
    <x v="0"/>
    <x v="4"/>
    <s v="2020 Grunnskole"/>
    <n v="2"/>
  </r>
  <r>
    <s v="21 GRUNNSKOLER"/>
    <x v="11"/>
    <x v="24"/>
    <x v="0"/>
    <x v="5"/>
    <s v="2020 Grunnskole"/>
    <n v="342"/>
  </r>
  <r>
    <s v="21 GRUNNSKOLER"/>
    <x v="11"/>
    <x v="24"/>
    <x v="1"/>
    <x v="22"/>
    <s v="2020 Grunnskole"/>
    <n v="4"/>
  </r>
  <r>
    <s v="21 GRUNNSKOLER"/>
    <x v="11"/>
    <x v="24"/>
    <x v="1"/>
    <x v="45"/>
    <s v="2020 Grunnskole"/>
    <n v="15"/>
  </r>
  <r>
    <s v="21 GRUNNSKOLER"/>
    <x v="11"/>
    <x v="24"/>
    <x v="1"/>
    <x v="75"/>
    <s v="2020 Grunnskole"/>
    <n v="15"/>
  </r>
  <r>
    <s v="21 GRUNNSKOLER"/>
    <x v="11"/>
    <x v="24"/>
    <x v="1"/>
    <x v="6"/>
    <s v="2020 Grunnskole"/>
    <n v="10"/>
  </r>
  <r>
    <s v="21 GRUNNSKOLER"/>
    <x v="11"/>
    <x v="24"/>
    <x v="1"/>
    <x v="7"/>
    <s v="2020 Grunnskole"/>
    <n v="20"/>
  </r>
  <r>
    <s v="21 GRUNNSKOLER"/>
    <x v="11"/>
    <x v="24"/>
    <x v="1"/>
    <x v="41"/>
    <s v="2020 Grunnskole"/>
    <n v="1"/>
  </r>
  <r>
    <s v="21 GRUNNSKOLER"/>
    <x v="11"/>
    <x v="24"/>
    <x v="1"/>
    <x v="8"/>
    <s v="2020 Grunnskole"/>
    <n v="15"/>
  </r>
  <r>
    <s v="21 GRUNNSKOLER"/>
    <x v="11"/>
    <x v="24"/>
    <x v="1"/>
    <x v="9"/>
    <s v="2020 Grunnskole"/>
    <n v="250"/>
  </r>
  <r>
    <s v="21 GRUNNSKOLER"/>
    <x v="11"/>
    <x v="24"/>
    <x v="1"/>
    <x v="10"/>
    <s v="2020 Grunnskole"/>
    <n v="60"/>
  </r>
  <r>
    <s v="21 GRUNNSKOLER"/>
    <x v="11"/>
    <x v="24"/>
    <x v="1"/>
    <x v="11"/>
    <s v="2020 Grunnskole"/>
    <n v="90"/>
  </r>
  <r>
    <s v="21 GRUNNSKOLER"/>
    <x v="11"/>
    <x v="24"/>
    <x v="1"/>
    <x v="46"/>
    <s v="2020 Grunnskole"/>
    <n v="2"/>
  </r>
  <r>
    <s v="21 GRUNNSKOLER"/>
    <x v="11"/>
    <x v="24"/>
    <x v="1"/>
    <x v="12"/>
    <s v="2020 Grunnskole"/>
    <n v="20"/>
  </r>
  <r>
    <s v="21 GRUNNSKOLER"/>
    <x v="11"/>
    <x v="24"/>
    <x v="1"/>
    <x v="62"/>
    <s v="2230 Skoleskyss"/>
    <n v="3100"/>
  </r>
  <r>
    <s v="21 GRUNNSKOLER"/>
    <x v="11"/>
    <x v="24"/>
    <x v="1"/>
    <x v="13"/>
    <s v="2020 Grunnskole"/>
    <n v="200"/>
  </r>
  <r>
    <s v="21 GRUNNSKOLER"/>
    <x v="11"/>
    <x v="24"/>
    <x v="1"/>
    <x v="14"/>
    <s v="2020 Grunnskole"/>
    <n v="500"/>
  </r>
  <r>
    <s v="21 GRUNNSKOLER"/>
    <x v="11"/>
    <x v="24"/>
    <x v="2"/>
    <x v="15"/>
    <s v="2020 Grunnskole"/>
    <n v="20"/>
  </r>
  <r>
    <s v="21 GRUNNSKOLER"/>
    <x v="11"/>
    <x v="24"/>
    <x v="2"/>
    <x v="48"/>
    <s v="2020 Grunnskole"/>
    <n v="200"/>
  </r>
  <r>
    <s v="21 GRUNNSKOLER"/>
    <x v="11"/>
    <x v="24"/>
    <x v="5"/>
    <x v="67"/>
    <s v="2020 Grunnskole"/>
    <n v="6100"/>
  </r>
  <r>
    <s v="21 GRUNNSKOLER"/>
    <x v="11"/>
    <x v="24"/>
    <x v="3"/>
    <x v="76"/>
    <s v="2020 Grunnskole"/>
    <n v="0"/>
  </r>
  <r>
    <s v="21 GRUNNSKOLER"/>
    <x v="11"/>
    <x v="24"/>
    <x v="3"/>
    <x v="16"/>
    <s v="2020 Grunnskole"/>
    <n v="300"/>
  </r>
  <r>
    <s v="21 GRUNNSKOLER"/>
    <x v="11"/>
    <x v="24"/>
    <x v="3"/>
    <x v="39"/>
    <s v="2020 Grunnskole"/>
    <n v="550"/>
  </r>
  <r>
    <s v="21 GRUNNSKOLER"/>
    <x v="11"/>
    <x v="24"/>
    <x v="3"/>
    <x v="35"/>
    <s v="2020 Grunnskole"/>
    <n v="1482"/>
  </r>
  <r>
    <s v="21 GRUNNSKOLER"/>
    <x v="11"/>
    <x v="24"/>
    <x v="4"/>
    <x v="33"/>
    <s v="2020 Grunnskole"/>
    <n v="-250"/>
  </r>
  <r>
    <s v="21 GRUNNSKOLER"/>
    <x v="11"/>
    <x v="24"/>
    <x v="4"/>
    <x v="18"/>
    <s v="2020 Grunnskole"/>
    <n v="-300"/>
  </r>
  <r>
    <s v="21 GRUNNSKOLER"/>
    <x v="11"/>
    <x v="24"/>
    <x v="4"/>
    <x v="29"/>
    <s v="2020 Grunnskole"/>
    <n v="-700"/>
  </r>
  <r>
    <s v="21 GRUNNSKOLER"/>
    <x v="11"/>
    <x v="24"/>
    <x v="8"/>
    <x v="73"/>
    <s v="2020 Grunnskole"/>
    <n v="-300"/>
  </r>
  <r>
    <s v="21 GRUNNSKOLER"/>
    <x v="12"/>
    <x v="25"/>
    <x v="0"/>
    <x v="0"/>
    <s v="2020 Grunnskole"/>
    <n v="2716"/>
  </r>
  <r>
    <s v="21 GRUNNSKOLER"/>
    <x v="12"/>
    <x v="25"/>
    <x v="0"/>
    <x v="0"/>
    <s v="2150 Skolefritidstilbud"/>
    <n v="1207"/>
  </r>
  <r>
    <s v="21 GRUNNSKOLER"/>
    <x v="12"/>
    <x v="25"/>
    <x v="0"/>
    <x v="77"/>
    <s v="2020 Grunnskole"/>
    <n v="11832"/>
  </r>
  <r>
    <s v="21 GRUNNSKOLER"/>
    <x v="12"/>
    <x v="25"/>
    <x v="0"/>
    <x v="78"/>
    <s v="2020 Grunnskole"/>
    <n v="200"/>
  </r>
  <r>
    <s v="21 GRUNNSKOLER"/>
    <x v="12"/>
    <x v="25"/>
    <x v="0"/>
    <x v="3"/>
    <s v="2020 Grunnskole"/>
    <n v="2005"/>
  </r>
  <r>
    <s v="21 GRUNNSKOLER"/>
    <x v="12"/>
    <x v="25"/>
    <x v="0"/>
    <x v="3"/>
    <s v="2150 Skolefritidstilbud"/>
    <n v="193"/>
  </r>
  <r>
    <s v="21 GRUNNSKOLER"/>
    <x v="12"/>
    <x v="25"/>
    <x v="0"/>
    <x v="4"/>
    <s v="2020 Grunnskole"/>
    <n v="31"/>
  </r>
  <r>
    <s v="21 GRUNNSKOLER"/>
    <x v="12"/>
    <x v="25"/>
    <x v="0"/>
    <x v="5"/>
    <s v="2020 Grunnskole"/>
    <n v="2362"/>
  </r>
  <r>
    <s v="21 GRUNNSKOLER"/>
    <x v="12"/>
    <x v="25"/>
    <x v="0"/>
    <x v="5"/>
    <s v="2150 Skolefritidstilbud"/>
    <n v="197"/>
  </r>
  <r>
    <s v="21 GRUNNSKOLER"/>
    <x v="12"/>
    <x v="25"/>
    <x v="1"/>
    <x v="22"/>
    <s v="2020 Grunnskole"/>
    <n v="20"/>
  </r>
  <r>
    <s v="21 GRUNNSKOLER"/>
    <x v="12"/>
    <x v="25"/>
    <x v="1"/>
    <x v="45"/>
    <s v="2020 Grunnskole"/>
    <n v="240"/>
  </r>
  <r>
    <s v="21 GRUNNSKOLER"/>
    <x v="12"/>
    <x v="25"/>
    <x v="1"/>
    <x v="79"/>
    <s v="2020 Grunnskole"/>
    <n v="100"/>
  </r>
  <r>
    <s v="21 GRUNNSKOLER"/>
    <x v="12"/>
    <x v="25"/>
    <x v="1"/>
    <x v="80"/>
    <s v="2020 Grunnskole"/>
    <n v="30"/>
  </r>
  <r>
    <s v="21 GRUNNSKOLER"/>
    <x v="12"/>
    <x v="25"/>
    <x v="1"/>
    <x v="81"/>
    <s v="2020 Grunnskole"/>
    <n v="10"/>
  </r>
  <r>
    <s v="21 GRUNNSKOLER"/>
    <x v="12"/>
    <x v="25"/>
    <x v="1"/>
    <x v="81"/>
    <s v="2150 Skolefritidstilbud"/>
    <n v="35"/>
  </r>
  <r>
    <s v="21 GRUNNSKOLER"/>
    <x v="12"/>
    <x v="25"/>
    <x v="1"/>
    <x v="82"/>
    <s v="2020 Grunnskole"/>
    <n v="20"/>
  </r>
  <r>
    <s v="21 GRUNNSKOLER"/>
    <x v="12"/>
    <x v="25"/>
    <x v="1"/>
    <x v="75"/>
    <s v="2020 Grunnskole"/>
    <n v="10"/>
  </r>
  <r>
    <s v="21 GRUNNSKOLER"/>
    <x v="12"/>
    <x v="25"/>
    <x v="1"/>
    <x v="83"/>
    <s v="2020 Grunnskole"/>
    <n v="2"/>
  </r>
  <r>
    <s v="21 GRUNNSKOLER"/>
    <x v="12"/>
    <x v="25"/>
    <x v="1"/>
    <x v="51"/>
    <s v="2150 Skolefritidstilbud"/>
    <n v="200"/>
  </r>
  <r>
    <s v="21 GRUNNSKOLER"/>
    <x v="12"/>
    <x v="25"/>
    <x v="1"/>
    <x v="6"/>
    <s v="2020 Grunnskole"/>
    <n v="20"/>
  </r>
  <r>
    <s v="21 GRUNNSKOLER"/>
    <x v="12"/>
    <x v="25"/>
    <x v="1"/>
    <x v="7"/>
    <s v="2020 Grunnskole"/>
    <n v="175"/>
  </r>
  <r>
    <s v="21 GRUNNSKOLER"/>
    <x v="12"/>
    <x v="25"/>
    <x v="1"/>
    <x v="7"/>
    <s v="2150 Skolefritidstilbud"/>
    <n v="5"/>
  </r>
  <r>
    <s v="21 GRUNNSKOLER"/>
    <x v="12"/>
    <x v="25"/>
    <x v="1"/>
    <x v="41"/>
    <s v="2020 Grunnskole"/>
    <n v="4"/>
  </r>
  <r>
    <s v="21 GRUNNSKOLER"/>
    <x v="12"/>
    <x v="25"/>
    <x v="1"/>
    <x v="30"/>
    <s v="2020 Grunnskole"/>
    <n v="10"/>
  </r>
  <r>
    <s v="21 GRUNNSKOLER"/>
    <x v="12"/>
    <x v="25"/>
    <x v="1"/>
    <x v="55"/>
    <s v="2020 Grunnskole"/>
    <n v="1"/>
  </r>
  <r>
    <s v="21 GRUNNSKOLER"/>
    <x v="12"/>
    <x v="25"/>
    <x v="1"/>
    <x v="9"/>
    <s v="2020 Grunnskole"/>
    <n v="10"/>
  </r>
  <r>
    <s v="21 GRUNNSKOLER"/>
    <x v="12"/>
    <x v="25"/>
    <x v="1"/>
    <x v="10"/>
    <s v="2020 Grunnskole"/>
    <n v="2"/>
  </r>
  <r>
    <s v="21 GRUNNSKOLER"/>
    <x v="12"/>
    <x v="25"/>
    <x v="1"/>
    <x v="84"/>
    <s v="2020 Grunnskole"/>
    <n v="2"/>
  </r>
  <r>
    <s v="21 GRUNNSKOLER"/>
    <x v="12"/>
    <x v="25"/>
    <x v="1"/>
    <x v="84"/>
    <s v="2150 Skolefritidstilbud"/>
    <n v="3"/>
  </r>
  <r>
    <s v="21 GRUNNSKOLER"/>
    <x v="12"/>
    <x v="25"/>
    <x v="1"/>
    <x v="62"/>
    <s v="2020 Grunnskole"/>
    <n v="30"/>
  </r>
  <r>
    <s v="21 GRUNNSKOLER"/>
    <x v="12"/>
    <x v="25"/>
    <x v="1"/>
    <x v="72"/>
    <s v="2220 Skolelokaler"/>
    <n v="500"/>
  </r>
  <r>
    <s v="21 GRUNNSKOLER"/>
    <x v="12"/>
    <x v="25"/>
    <x v="1"/>
    <x v="85"/>
    <s v="2220 Skolelokaler"/>
    <n v="50"/>
  </r>
  <r>
    <s v="21 GRUNNSKOLER"/>
    <x v="12"/>
    <x v="25"/>
    <x v="1"/>
    <x v="86"/>
    <s v="2020 Grunnskole"/>
    <n v="200"/>
  </r>
  <r>
    <s v="21 GRUNNSKOLER"/>
    <x v="12"/>
    <x v="25"/>
    <x v="1"/>
    <x v="14"/>
    <s v="2020 Grunnskole"/>
    <n v="150"/>
  </r>
  <r>
    <s v="21 GRUNNSKOLER"/>
    <x v="12"/>
    <x v="25"/>
    <x v="1"/>
    <x v="87"/>
    <s v="2220 Skolelokaler"/>
    <n v="200"/>
  </r>
  <r>
    <s v="21 GRUNNSKOLER"/>
    <x v="12"/>
    <x v="25"/>
    <x v="2"/>
    <x v="15"/>
    <s v="2020 Grunnskole"/>
    <n v="300"/>
  </r>
  <r>
    <s v="21 GRUNNSKOLER"/>
    <x v="12"/>
    <x v="25"/>
    <x v="2"/>
    <x v="48"/>
    <s v="2020 Grunnskole"/>
    <n v="60"/>
  </r>
  <r>
    <s v="21 GRUNNSKOLER"/>
    <x v="12"/>
    <x v="25"/>
    <x v="3"/>
    <x v="16"/>
    <s v="2020 Grunnskole"/>
    <n v="140"/>
  </r>
  <r>
    <s v="21 GRUNNSKOLER"/>
    <x v="12"/>
    <x v="25"/>
    <x v="3"/>
    <x v="16"/>
    <s v="2220 Skolelokaler"/>
    <n v="70"/>
  </r>
  <r>
    <s v="21 GRUNNSKOLER"/>
    <x v="12"/>
    <x v="25"/>
    <x v="6"/>
    <x v="64"/>
    <s v="2150 Skolefritidstilbud"/>
    <n v="-1700"/>
  </r>
  <r>
    <s v="21 GRUNNSKOLER"/>
    <x v="12"/>
    <x v="25"/>
    <x v="6"/>
    <x v="38"/>
    <s v="2150 Skolefritidstilbud"/>
    <n v="-200"/>
  </r>
  <r>
    <s v="21 GRUNNSKOLER"/>
    <x v="12"/>
    <x v="25"/>
    <x v="4"/>
    <x v="33"/>
    <s v="2020 Grunnskole"/>
    <n v="-533"/>
  </r>
  <r>
    <s v="21 GRUNNSKOLER"/>
    <x v="12"/>
    <x v="25"/>
    <x v="4"/>
    <x v="18"/>
    <s v="2020 Grunnskole"/>
    <n v="-140"/>
  </r>
  <r>
    <s v="21 GRUNNSKOLER"/>
    <x v="12"/>
    <x v="25"/>
    <x v="4"/>
    <x v="18"/>
    <s v="2220 Skolelokaler"/>
    <n v="-70"/>
  </r>
  <r>
    <s v="21 GRUNNSKOLER"/>
    <x v="12"/>
    <x v="25"/>
    <x v="4"/>
    <x v="37"/>
    <s v="2020 Grunnskole"/>
    <n v="-350"/>
  </r>
  <r>
    <s v="21 GRUNNSKOLER"/>
    <x v="12"/>
    <x v="25"/>
    <x v="4"/>
    <x v="29"/>
    <s v="2150 Skolefritidstilbud"/>
    <n v="-300"/>
  </r>
  <r>
    <s v="21 GRUNNSKOLER"/>
    <x v="12"/>
    <x v="26"/>
    <x v="0"/>
    <x v="0"/>
    <s v="2020 Grunnskole"/>
    <n v="366"/>
  </r>
  <r>
    <s v="21 GRUNNSKOLER"/>
    <x v="12"/>
    <x v="26"/>
    <x v="0"/>
    <x v="77"/>
    <s v="2020 Grunnskole"/>
    <n v="2802"/>
  </r>
  <r>
    <s v="21 GRUNNSKOLER"/>
    <x v="12"/>
    <x v="26"/>
    <x v="0"/>
    <x v="3"/>
    <s v="2020 Grunnskole"/>
    <n v="423"/>
  </r>
  <r>
    <s v="21 GRUNNSKOLER"/>
    <x v="12"/>
    <x v="26"/>
    <x v="0"/>
    <x v="5"/>
    <s v="2020 Grunnskole"/>
    <n v="506"/>
  </r>
  <r>
    <s v="21 GRUNNSKOLER"/>
    <x v="12"/>
    <x v="26"/>
    <x v="1"/>
    <x v="45"/>
    <s v="2020 Grunnskole"/>
    <n v="30"/>
  </r>
  <r>
    <s v="21 GRUNNSKOLER"/>
    <x v="12"/>
    <x v="26"/>
    <x v="1"/>
    <x v="79"/>
    <s v="2020 Grunnskole"/>
    <n v="5"/>
  </r>
  <r>
    <s v="21 GRUNNSKOLER"/>
    <x v="12"/>
    <x v="26"/>
    <x v="1"/>
    <x v="81"/>
    <s v="2020 Grunnskole"/>
    <n v="10"/>
  </r>
  <r>
    <s v="21 GRUNNSKOLER"/>
    <x v="12"/>
    <x v="26"/>
    <x v="1"/>
    <x v="7"/>
    <s v="2020 Grunnskole"/>
    <n v="15"/>
  </r>
  <r>
    <s v="21 GRUNNSKOLER"/>
    <x v="12"/>
    <x v="26"/>
    <x v="1"/>
    <x v="9"/>
    <s v="2020 Grunnskole"/>
    <n v="5"/>
  </r>
  <r>
    <s v="21 GRUNNSKOLER"/>
    <x v="12"/>
    <x v="26"/>
    <x v="1"/>
    <x v="10"/>
    <s v="2020 Grunnskole"/>
    <n v="5"/>
  </r>
  <r>
    <s v="21 GRUNNSKOLER"/>
    <x v="12"/>
    <x v="26"/>
    <x v="1"/>
    <x v="11"/>
    <s v="2020 Grunnskole"/>
    <n v="2"/>
  </r>
  <r>
    <s v="21 GRUNNSKOLER"/>
    <x v="12"/>
    <x v="26"/>
    <x v="1"/>
    <x v="13"/>
    <s v="2020 Grunnskole"/>
    <n v="3"/>
  </r>
  <r>
    <s v="21 GRUNNSKOLER"/>
    <x v="13"/>
    <x v="27"/>
    <x v="0"/>
    <x v="0"/>
    <s v="2020 Grunnskole"/>
    <n v="2565"/>
  </r>
  <r>
    <s v="21 GRUNNSKOLER"/>
    <x v="13"/>
    <x v="27"/>
    <x v="0"/>
    <x v="0"/>
    <s v="2150 Skolefritidstilbud"/>
    <n v="686"/>
  </r>
  <r>
    <s v="21 GRUNNSKOLER"/>
    <x v="13"/>
    <x v="27"/>
    <x v="0"/>
    <x v="77"/>
    <s v="2020 Grunnskole"/>
    <n v="9089"/>
  </r>
  <r>
    <s v="21 GRUNNSKOLER"/>
    <x v="13"/>
    <x v="27"/>
    <x v="0"/>
    <x v="78"/>
    <s v="2020 Grunnskole"/>
    <n v="440"/>
  </r>
  <r>
    <s v="21 GRUNNSKOLER"/>
    <x v="13"/>
    <x v="27"/>
    <x v="0"/>
    <x v="3"/>
    <s v="2020 Grunnskole"/>
    <n v="1662"/>
  </r>
  <r>
    <s v="21 GRUNNSKOLER"/>
    <x v="13"/>
    <x v="27"/>
    <x v="0"/>
    <x v="3"/>
    <s v="2150 Skolefritidstilbud"/>
    <n v="110"/>
  </r>
  <r>
    <s v="21 GRUNNSKOLER"/>
    <x v="13"/>
    <x v="27"/>
    <x v="0"/>
    <x v="5"/>
    <s v="2020 Grunnskole"/>
    <n v="1940"/>
  </r>
  <r>
    <s v="21 GRUNNSKOLER"/>
    <x v="13"/>
    <x v="27"/>
    <x v="0"/>
    <x v="5"/>
    <s v="2150 Skolefritidstilbud"/>
    <n v="112"/>
  </r>
  <r>
    <s v="21 GRUNNSKOLER"/>
    <x v="13"/>
    <x v="27"/>
    <x v="1"/>
    <x v="22"/>
    <s v="2020 Grunnskole"/>
    <n v="25"/>
  </r>
  <r>
    <s v="21 GRUNNSKOLER"/>
    <x v="13"/>
    <x v="27"/>
    <x v="1"/>
    <x v="22"/>
    <s v="2150 Skolefritidstilbud"/>
    <n v="5"/>
  </r>
  <r>
    <s v="21 GRUNNSKOLER"/>
    <x v="13"/>
    <x v="27"/>
    <x v="1"/>
    <x v="45"/>
    <s v="2020 Grunnskole"/>
    <n v="260"/>
  </r>
  <r>
    <s v="21 GRUNNSKOLER"/>
    <x v="13"/>
    <x v="27"/>
    <x v="1"/>
    <x v="79"/>
    <s v="2020 Grunnskole"/>
    <n v="55"/>
  </r>
  <r>
    <s v="21 GRUNNSKOLER"/>
    <x v="13"/>
    <x v="27"/>
    <x v="1"/>
    <x v="80"/>
    <s v="2020 Grunnskole"/>
    <n v="20"/>
  </r>
  <r>
    <s v="21 GRUNNSKOLER"/>
    <x v="13"/>
    <x v="27"/>
    <x v="1"/>
    <x v="81"/>
    <s v="2150 Skolefritidstilbud"/>
    <n v="10"/>
  </r>
  <r>
    <s v="21 GRUNNSKOLER"/>
    <x v="13"/>
    <x v="27"/>
    <x v="1"/>
    <x v="82"/>
    <s v="2020 Grunnskole"/>
    <n v="25"/>
  </r>
  <r>
    <s v="21 GRUNNSKOLER"/>
    <x v="13"/>
    <x v="27"/>
    <x v="1"/>
    <x v="75"/>
    <s v="2020 Grunnskole"/>
    <n v="25"/>
  </r>
  <r>
    <s v="21 GRUNNSKOLER"/>
    <x v="13"/>
    <x v="27"/>
    <x v="1"/>
    <x v="51"/>
    <s v="2020 Grunnskole"/>
    <n v="20"/>
  </r>
  <r>
    <s v="21 GRUNNSKOLER"/>
    <x v="13"/>
    <x v="27"/>
    <x v="1"/>
    <x v="51"/>
    <s v="2150 Skolefritidstilbud"/>
    <n v="15"/>
  </r>
  <r>
    <s v="21 GRUNNSKOLER"/>
    <x v="13"/>
    <x v="27"/>
    <x v="1"/>
    <x v="7"/>
    <s v="2020 Grunnskole"/>
    <n v="70"/>
  </r>
  <r>
    <s v="21 GRUNNSKOLER"/>
    <x v="13"/>
    <x v="27"/>
    <x v="1"/>
    <x v="41"/>
    <s v="2020 Grunnskole"/>
    <n v="10"/>
  </r>
  <r>
    <s v="21 GRUNNSKOLER"/>
    <x v="13"/>
    <x v="27"/>
    <x v="1"/>
    <x v="30"/>
    <s v="2020 Grunnskole"/>
    <n v="5"/>
  </r>
  <r>
    <s v="21 GRUNNSKOLER"/>
    <x v="13"/>
    <x v="27"/>
    <x v="1"/>
    <x v="9"/>
    <s v="2020 Grunnskole"/>
    <n v="60"/>
  </r>
  <r>
    <s v="21 GRUNNSKOLER"/>
    <x v="13"/>
    <x v="27"/>
    <x v="1"/>
    <x v="10"/>
    <s v="2020 Grunnskole"/>
    <n v="5"/>
  </r>
  <r>
    <s v="21 GRUNNSKOLER"/>
    <x v="13"/>
    <x v="27"/>
    <x v="1"/>
    <x v="62"/>
    <s v="2020 Grunnskole"/>
    <n v="26"/>
  </r>
  <r>
    <s v="21 GRUNNSKOLER"/>
    <x v="13"/>
    <x v="27"/>
    <x v="1"/>
    <x v="72"/>
    <s v="2220 Skolelokaler"/>
    <n v="350"/>
  </r>
  <r>
    <s v="21 GRUNNSKOLER"/>
    <x v="13"/>
    <x v="27"/>
    <x v="1"/>
    <x v="88"/>
    <s v="2020 Grunnskole"/>
    <n v="5"/>
  </r>
  <r>
    <s v="21 GRUNNSKOLER"/>
    <x v="13"/>
    <x v="27"/>
    <x v="1"/>
    <x v="86"/>
    <s v="2020 Grunnskole"/>
    <n v="70"/>
  </r>
  <r>
    <s v="21 GRUNNSKOLER"/>
    <x v="13"/>
    <x v="27"/>
    <x v="1"/>
    <x v="14"/>
    <s v="2020 Grunnskole"/>
    <n v="160"/>
  </r>
  <r>
    <s v="21 GRUNNSKOLER"/>
    <x v="13"/>
    <x v="27"/>
    <x v="1"/>
    <x v="87"/>
    <s v="2020 Grunnskole"/>
    <n v="55"/>
  </r>
  <r>
    <s v="21 GRUNNSKOLER"/>
    <x v="13"/>
    <x v="27"/>
    <x v="2"/>
    <x v="15"/>
    <s v="2020 Grunnskole"/>
    <n v="135"/>
  </r>
  <r>
    <s v="21 GRUNNSKOLER"/>
    <x v="13"/>
    <x v="27"/>
    <x v="2"/>
    <x v="48"/>
    <s v="2020 Grunnskole"/>
    <n v="40"/>
  </r>
  <r>
    <s v="21 GRUNNSKOLER"/>
    <x v="13"/>
    <x v="27"/>
    <x v="3"/>
    <x v="16"/>
    <s v="2020 Grunnskole"/>
    <n v="220"/>
  </r>
  <r>
    <s v="21 GRUNNSKOLER"/>
    <x v="13"/>
    <x v="27"/>
    <x v="6"/>
    <x v="64"/>
    <s v="2150 Skolefritidstilbud"/>
    <n v="-1300"/>
  </r>
  <r>
    <s v="21 GRUNNSKOLER"/>
    <x v="13"/>
    <x v="27"/>
    <x v="4"/>
    <x v="33"/>
    <s v="2020 Grunnskole"/>
    <n v="-361"/>
  </r>
  <r>
    <s v="21 GRUNNSKOLER"/>
    <x v="13"/>
    <x v="27"/>
    <x v="4"/>
    <x v="18"/>
    <s v="2020 Grunnskole"/>
    <n v="-220"/>
  </r>
  <r>
    <s v="21 GRUNNSKOLER"/>
    <x v="14"/>
    <x v="28"/>
    <x v="0"/>
    <x v="0"/>
    <s v="2020 Grunnskole"/>
    <n v="1902"/>
  </r>
  <r>
    <s v="21 GRUNNSKOLER"/>
    <x v="14"/>
    <x v="28"/>
    <x v="0"/>
    <x v="0"/>
    <s v="2150 Skolefritidstilbud"/>
    <n v="1292"/>
  </r>
  <r>
    <s v="21 GRUNNSKOLER"/>
    <x v="14"/>
    <x v="28"/>
    <x v="0"/>
    <x v="77"/>
    <s v="2020 Grunnskole"/>
    <n v="12159"/>
  </r>
  <r>
    <s v="21 GRUNNSKOLER"/>
    <x v="14"/>
    <x v="28"/>
    <x v="0"/>
    <x v="78"/>
    <s v="2020 Grunnskole"/>
    <n v="100"/>
  </r>
  <r>
    <s v="21 GRUNNSKOLER"/>
    <x v="14"/>
    <x v="28"/>
    <x v="0"/>
    <x v="60"/>
    <s v="2020 Grunnskole"/>
    <n v="65"/>
  </r>
  <r>
    <s v="21 GRUNNSKOLER"/>
    <x v="14"/>
    <x v="28"/>
    <x v="0"/>
    <x v="3"/>
    <s v="2020 Grunnskole"/>
    <n v="1911"/>
  </r>
  <r>
    <s v="21 GRUNNSKOLER"/>
    <x v="14"/>
    <x v="28"/>
    <x v="0"/>
    <x v="3"/>
    <s v="2150 Skolefritidstilbud"/>
    <n v="207"/>
  </r>
  <r>
    <s v="21 GRUNNSKOLER"/>
    <x v="14"/>
    <x v="28"/>
    <x v="0"/>
    <x v="4"/>
    <s v="2020 Grunnskole"/>
    <n v="28"/>
  </r>
  <r>
    <s v="21 GRUNNSKOLER"/>
    <x v="14"/>
    <x v="28"/>
    <x v="0"/>
    <x v="5"/>
    <s v="2020 Grunnskole"/>
    <n v="2275"/>
  </r>
  <r>
    <s v="21 GRUNNSKOLER"/>
    <x v="14"/>
    <x v="28"/>
    <x v="0"/>
    <x v="5"/>
    <s v="2150 Skolefritidstilbud"/>
    <n v="211"/>
  </r>
  <r>
    <s v="21 GRUNNSKOLER"/>
    <x v="14"/>
    <x v="28"/>
    <x v="1"/>
    <x v="22"/>
    <s v="2020 Grunnskole"/>
    <n v="16"/>
  </r>
  <r>
    <s v="21 GRUNNSKOLER"/>
    <x v="14"/>
    <x v="28"/>
    <x v="1"/>
    <x v="45"/>
    <s v="2020 Grunnskole"/>
    <n v="200"/>
  </r>
  <r>
    <s v="21 GRUNNSKOLER"/>
    <x v="14"/>
    <x v="28"/>
    <x v="1"/>
    <x v="79"/>
    <s v="2020 Grunnskole"/>
    <n v="100"/>
  </r>
  <r>
    <s v="21 GRUNNSKOLER"/>
    <x v="14"/>
    <x v="28"/>
    <x v="1"/>
    <x v="79"/>
    <s v="2150 Skolefritidstilbud"/>
    <n v="2"/>
  </r>
  <r>
    <s v="21 GRUNNSKOLER"/>
    <x v="14"/>
    <x v="28"/>
    <x v="1"/>
    <x v="80"/>
    <s v="2020 Grunnskole"/>
    <n v="35"/>
  </r>
  <r>
    <s v="21 GRUNNSKOLER"/>
    <x v="14"/>
    <x v="28"/>
    <x v="1"/>
    <x v="81"/>
    <s v="2150 Skolefritidstilbud"/>
    <n v="15"/>
  </r>
  <r>
    <s v="21 GRUNNSKOLER"/>
    <x v="14"/>
    <x v="28"/>
    <x v="1"/>
    <x v="82"/>
    <s v="2020 Grunnskole"/>
    <n v="50"/>
  </r>
  <r>
    <s v="21 GRUNNSKOLER"/>
    <x v="14"/>
    <x v="28"/>
    <x v="1"/>
    <x v="75"/>
    <s v="2020 Grunnskole"/>
    <n v="25"/>
  </r>
  <r>
    <s v="21 GRUNNSKOLER"/>
    <x v="14"/>
    <x v="28"/>
    <x v="1"/>
    <x v="51"/>
    <s v="2020 Grunnskole"/>
    <n v="10"/>
  </r>
  <r>
    <s v="21 GRUNNSKOLER"/>
    <x v="14"/>
    <x v="28"/>
    <x v="1"/>
    <x v="51"/>
    <s v="2150 Skolefritidstilbud"/>
    <n v="10"/>
  </r>
  <r>
    <s v="21 GRUNNSKOLER"/>
    <x v="14"/>
    <x v="28"/>
    <x v="1"/>
    <x v="6"/>
    <s v="2020 Grunnskole"/>
    <n v="10"/>
  </r>
  <r>
    <s v="21 GRUNNSKOLER"/>
    <x v="14"/>
    <x v="28"/>
    <x v="1"/>
    <x v="7"/>
    <s v="2020 Grunnskole"/>
    <n v="200"/>
  </r>
  <r>
    <s v="21 GRUNNSKOLER"/>
    <x v="14"/>
    <x v="28"/>
    <x v="1"/>
    <x v="41"/>
    <s v="2020 Grunnskole"/>
    <n v="10"/>
  </r>
  <r>
    <s v="21 GRUNNSKOLER"/>
    <x v="14"/>
    <x v="28"/>
    <x v="1"/>
    <x v="30"/>
    <s v="2020 Grunnskole"/>
    <n v="2"/>
  </r>
  <r>
    <s v="21 GRUNNSKOLER"/>
    <x v="14"/>
    <x v="28"/>
    <x v="1"/>
    <x v="30"/>
    <s v="2150 Skolefritidstilbud"/>
    <n v="2"/>
  </r>
  <r>
    <s v="21 GRUNNSKOLER"/>
    <x v="14"/>
    <x v="28"/>
    <x v="1"/>
    <x v="52"/>
    <s v="2020 Grunnskole"/>
    <n v="15"/>
  </r>
  <r>
    <s v="21 GRUNNSKOLER"/>
    <x v="14"/>
    <x v="28"/>
    <x v="1"/>
    <x v="52"/>
    <s v="2150 Skolefritidstilbud"/>
    <n v="5"/>
  </r>
  <r>
    <s v="21 GRUNNSKOLER"/>
    <x v="14"/>
    <x v="28"/>
    <x v="1"/>
    <x v="55"/>
    <s v="2020 Grunnskole"/>
    <n v="3"/>
  </r>
  <r>
    <s v="21 GRUNNSKOLER"/>
    <x v="14"/>
    <x v="28"/>
    <x v="1"/>
    <x v="9"/>
    <s v="2020 Grunnskole"/>
    <n v="20"/>
  </r>
  <r>
    <s v="21 GRUNNSKOLER"/>
    <x v="14"/>
    <x v="28"/>
    <x v="1"/>
    <x v="10"/>
    <s v="2020 Grunnskole"/>
    <n v="5"/>
  </r>
  <r>
    <s v="21 GRUNNSKOLER"/>
    <x v="14"/>
    <x v="28"/>
    <x v="1"/>
    <x v="11"/>
    <s v="2020 Grunnskole"/>
    <n v="2"/>
  </r>
  <r>
    <s v="21 GRUNNSKOLER"/>
    <x v="14"/>
    <x v="28"/>
    <x v="1"/>
    <x v="84"/>
    <s v="2020 Grunnskole"/>
    <n v="2"/>
  </r>
  <r>
    <s v="21 GRUNNSKOLER"/>
    <x v="14"/>
    <x v="28"/>
    <x v="1"/>
    <x v="84"/>
    <s v="2150 Skolefritidstilbud"/>
    <n v="3"/>
  </r>
  <r>
    <s v="21 GRUNNSKOLER"/>
    <x v="14"/>
    <x v="28"/>
    <x v="1"/>
    <x v="62"/>
    <s v="2020 Grunnskole"/>
    <n v="40"/>
  </r>
  <r>
    <s v="21 GRUNNSKOLER"/>
    <x v="14"/>
    <x v="28"/>
    <x v="1"/>
    <x v="72"/>
    <s v="2220 Skolelokaler"/>
    <n v="575"/>
  </r>
  <r>
    <s v="21 GRUNNSKOLER"/>
    <x v="14"/>
    <x v="28"/>
    <x v="1"/>
    <x v="86"/>
    <s v="2020 Grunnskole"/>
    <n v="150"/>
  </r>
  <r>
    <s v="21 GRUNNSKOLER"/>
    <x v="14"/>
    <x v="28"/>
    <x v="1"/>
    <x v="14"/>
    <s v="2020 Grunnskole"/>
    <n v="156"/>
  </r>
  <r>
    <s v="21 GRUNNSKOLER"/>
    <x v="14"/>
    <x v="28"/>
    <x v="1"/>
    <x v="87"/>
    <s v="2220 Skolelokaler"/>
    <n v="170"/>
  </r>
  <r>
    <s v="21 GRUNNSKOLER"/>
    <x v="14"/>
    <x v="28"/>
    <x v="2"/>
    <x v="15"/>
    <s v="2020 Grunnskole"/>
    <n v="150"/>
  </r>
  <r>
    <s v="21 GRUNNSKOLER"/>
    <x v="14"/>
    <x v="28"/>
    <x v="2"/>
    <x v="89"/>
    <s v="2020 Grunnskole"/>
    <n v="70"/>
  </r>
  <r>
    <s v="21 GRUNNSKOLER"/>
    <x v="14"/>
    <x v="28"/>
    <x v="2"/>
    <x v="90"/>
    <s v="2220 Skolelokaler"/>
    <n v="5"/>
  </r>
  <r>
    <s v="21 GRUNNSKOLER"/>
    <x v="14"/>
    <x v="28"/>
    <x v="2"/>
    <x v="48"/>
    <s v="2020 Grunnskole"/>
    <n v="60"/>
  </r>
  <r>
    <s v="21 GRUNNSKOLER"/>
    <x v="14"/>
    <x v="28"/>
    <x v="3"/>
    <x v="16"/>
    <s v="2020 Grunnskole"/>
    <n v="140"/>
  </r>
  <r>
    <s v="21 GRUNNSKOLER"/>
    <x v="14"/>
    <x v="28"/>
    <x v="3"/>
    <x v="16"/>
    <s v="2150 Skolefritidstilbud"/>
    <n v="10"/>
  </r>
  <r>
    <s v="21 GRUNNSKOLER"/>
    <x v="14"/>
    <x v="28"/>
    <x v="3"/>
    <x v="16"/>
    <s v="2220 Skolelokaler"/>
    <n v="180"/>
  </r>
  <r>
    <s v="21 GRUNNSKOLER"/>
    <x v="14"/>
    <x v="28"/>
    <x v="6"/>
    <x v="64"/>
    <s v="2150 Skolefritidstilbud"/>
    <n v="-1704"/>
  </r>
  <r>
    <s v="21 GRUNNSKOLER"/>
    <x v="14"/>
    <x v="28"/>
    <x v="6"/>
    <x v="38"/>
    <s v="2150 Skolefritidstilbud"/>
    <n v="-5"/>
  </r>
  <r>
    <s v="21 GRUNNSKOLER"/>
    <x v="14"/>
    <x v="28"/>
    <x v="6"/>
    <x v="91"/>
    <s v="2020 Grunnskole"/>
    <n v="-30"/>
  </r>
  <r>
    <s v="21 GRUNNSKOLER"/>
    <x v="14"/>
    <x v="28"/>
    <x v="4"/>
    <x v="33"/>
    <s v="2020 Grunnskole"/>
    <n v="-560"/>
  </r>
  <r>
    <s v="21 GRUNNSKOLER"/>
    <x v="14"/>
    <x v="28"/>
    <x v="4"/>
    <x v="18"/>
    <s v="2020 Grunnskole"/>
    <n v="-140"/>
  </r>
  <r>
    <s v="21 GRUNNSKOLER"/>
    <x v="14"/>
    <x v="28"/>
    <x v="4"/>
    <x v="18"/>
    <s v="2150 Skolefritidstilbud"/>
    <n v="-10"/>
  </r>
  <r>
    <s v="21 GRUNNSKOLER"/>
    <x v="14"/>
    <x v="28"/>
    <x v="4"/>
    <x v="18"/>
    <s v="2220 Skolelokaler"/>
    <n v="-180"/>
  </r>
  <r>
    <s v="21 GRUNNSKOLER"/>
    <x v="15"/>
    <x v="29"/>
    <x v="0"/>
    <x v="0"/>
    <s v="2020 Grunnskole"/>
    <n v="1960"/>
  </r>
  <r>
    <s v="21 GRUNNSKOLER"/>
    <x v="15"/>
    <x v="29"/>
    <x v="0"/>
    <x v="0"/>
    <s v="2150 Skolefritidstilbud"/>
    <n v="704"/>
  </r>
  <r>
    <s v="21 GRUNNSKOLER"/>
    <x v="15"/>
    <x v="29"/>
    <x v="0"/>
    <x v="77"/>
    <s v="2020 Grunnskole"/>
    <n v="11098"/>
  </r>
  <r>
    <s v="21 GRUNNSKOLER"/>
    <x v="15"/>
    <x v="29"/>
    <x v="0"/>
    <x v="78"/>
    <s v="2020 Grunnskole"/>
    <n v="120"/>
  </r>
  <r>
    <s v="21 GRUNNSKOLER"/>
    <x v="15"/>
    <x v="29"/>
    <x v="0"/>
    <x v="50"/>
    <s v="2020 Grunnskole"/>
    <n v="290"/>
  </r>
  <r>
    <s v="21 GRUNNSKOLER"/>
    <x v="15"/>
    <x v="29"/>
    <x v="0"/>
    <x v="50"/>
    <s v="2150 Skolefritidstilbud"/>
    <n v="30"/>
  </r>
  <r>
    <s v="21 GRUNNSKOLER"/>
    <x v="15"/>
    <x v="29"/>
    <x v="0"/>
    <x v="3"/>
    <s v="2020 Grunnskole"/>
    <n v="1776"/>
  </r>
  <r>
    <s v="21 GRUNNSKOLER"/>
    <x v="15"/>
    <x v="29"/>
    <x v="0"/>
    <x v="3"/>
    <s v="2150 Skolefritidstilbud"/>
    <n v="113"/>
  </r>
  <r>
    <s v="21 GRUNNSKOLER"/>
    <x v="15"/>
    <x v="29"/>
    <x v="0"/>
    <x v="4"/>
    <s v="2020 Grunnskole"/>
    <n v="30"/>
  </r>
  <r>
    <s v="21 GRUNNSKOLER"/>
    <x v="15"/>
    <x v="29"/>
    <x v="0"/>
    <x v="5"/>
    <s v="2020 Grunnskole"/>
    <n v="2149"/>
  </r>
  <r>
    <s v="21 GRUNNSKOLER"/>
    <x v="15"/>
    <x v="29"/>
    <x v="0"/>
    <x v="5"/>
    <s v="2150 Skolefritidstilbud"/>
    <n v="119"/>
  </r>
  <r>
    <s v="21 GRUNNSKOLER"/>
    <x v="15"/>
    <x v="29"/>
    <x v="1"/>
    <x v="22"/>
    <s v="2020 Grunnskole"/>
    <n v="6"/>
  </r>
  <r>
    <s v="21 GRUNNSKOLER"/>
    <x v="15"/>
    <x v="29"/>
    <x v="1"/>
    <x v="45"/>
    <s v="2020 Grunnskole"/>
    <n v="120"/>
  </r>
  <r>
    <s v="21 GRUNNSKOLER"/>
    <x v="15"/>
    <x v="29"/>
    <x v="1"/>
    <x v="79"/>
    <s v="2020 Grunnskole"/>
    <n v="45"/>
  </r>
  <r>
    <s v="21 GRUNNSKOLER"/>
    <x v="15"/>
    <x v="29"/>
    <x v="1"/>
    <x v="80"/>
    <s v="2020 Grunnskole"/>
    <n v="18"/>
  </r>
  <r>
    <s v="21 GRUNNSKOLER"/>
    <x v="15"/>
    <x v="29"/>
    <x v="1"/>
    <x v="81"/>
    <s v="2150 Skolefritidstilbud"/>
    <n v="6"/>
  </r>
  <r>
    <s v="21 GRUNNSKOLER"/>
    <x v="15"/>
    <x v="29"/>
    <x v="1"/>
    <x v="82"/>
    <s v="2020 Grunnskole"/>
    <n v="15"/>
  </r>
  <r>
    <s v="21 GRUNNSKOLER"/>
    <x v="15"/>
    <x v="29"/>
    <x v="1"/>
    <x v="82"/>
    <s v="2150 Skolefritidstilbud"/>
    <n v="3"/>
  </r>
  <r>
    <s v="21 GRUNNSKOLER"/>
    <x v="15"/>
    <x v="29"/>
    <x v="1"/>
    <x v="75"/>
    <s v="2020 Grunnskole"/>
    <n v="4"/>
  </r>
  <r>
    <s v="21 GRUNNSKOLER"/>
    <x v="15"/>
    <x v="29"/>
    <x v="1"/>
    <x v="83"/>
    <s v="2020 Grunnskole"/>
    <n v="1"/>
  </r>
  <r>
    <s v="21 GRUNNSKOLER"/>
    <x v="15"/>
    <x v="29"/>
    <x v="1"/>
    <x v="51"/>
    <s v="2020 Grunnskole"/>
    <n v="8"/>
  </r>
  <r>
    <s v="21 GRUNNSKOLER"/>
    <x v="15"/>
    <x v="29"/>
    <x v="1"/>
    <x v="51"/>
    <s v="2150 Skolefritidstilbud"/>
    <n v="15"/>
  </r>
  <r>
    <s v="21 GRUNNSKOLER"/>
    <x v="15"/>
    <x v="29"/>
    <x v="1"/>
    <x v="6"/>
    <s v="2020 Grunnskole"/>
    <n v="5"/>
  </r>
  <r>
    <s v="21 GRUNNSKOLER"/>
    <x v="15"/>
    <x v="29"/>
    <x v="1"/>
    <x v="7"/>
    <s v="2020 Grunnskole"/>
    <n v="130"/>
  </r>
  <r>
    <s v="21 GRUNNSKOLER"/>
    <x v="15"/>
    <x v="29"/>
    <x v="1"/>
    <x v="7"/>
    <s v="2150 Skolefritidstilbud"/>
    <n v="2"/>
  </r>
  <r>
    <s v="21 GRUNNSKOLER"/>
    <x v="15"/>
    <x v="29"/>
    <x v="1"/>
    <x v="41"/>
    <s v="2020 Grunnskole"/>
    <n v="6"/>
  </r>
  <r>
    <s v="21 GRUNNSKOLER"/>
    <x v="15"/>
    <x v="29"/>
    <x v="1"/>
    <x v="30"/>
    <s v="2020 Grunnskole"/>
    <n v="6"/>
  </r>
  <r>
    <s v="21 GRUNNSKOLER"/>
    <x v="15"/>
    <x v="29"/>
    <x v="1"/>
    <x v="55"/>
    <s v="2020 Grunnskole"/>
    <n v="2"/>
  </r>
  <r>
    <s v="21 GRUNNSKOLER"/>
    <x v="15"/>
    <x v="29"/>
    <x v="1"/>
    <x v="9"/>
    <s v="2020 Grunnskole"/>
    <n v="25"/>
  </r>
  <r>
    <s v="21 GRUNNSKOLER"/>
    <x v="15"/>
    <x v="29"/>
    <x v="1"/>
    <x v="10"/>
    <s v="2020 Grunnskole"/>
    <n v="4"/>
  </r>
  <r>
    <s v="21 GRUNNSKOLER"/>
    <x v="15"/>
    <x v="29"/>
    <x v="1"/>
    <x v="84"/>
    <s v="2150 Skolefritidstilbud"/>
    <n v="3"/>
  </r>
  <r>
    <s v="21 GRUNNSKOLER"/>
    <x v="15"/>
    <x v="29"/>
    <x v="1"/>
    <x v="62"/>
    <s v="2020 Grunnskole"/>
    <n v="33"/>
  </r>
  <r>
    <s v="21 GRUNNSKOLER"/>
    <x v="15"/>
    <x v="29"/>
    <x v="1"/>
    <x v="13"/>
    <s v="2020 Grunnskole"/>
    <n v="8"/>
  </r>
  <r>
    <s v="21 GRUNNSKOLER"/>
    <x v="15"/>
    <x v="29"/>
    <x v="1"/>
    <x v="72"/>
    <s v="2220 Skolelokaler"/>
    <n v="440"/>
  </r>
  <r>
    <s v="21 GRUNNSKOLER"/>
    <x v="15"/>
    <x v="29"/>
    <x v="1"/>
    <x v="86"/>
    <s v="2020 Grunnskole"/>
    <n v="130"/>
  </r>
  <r>
    <s v="21 GRUNNSKOLER"/>
    <x v="15"/>
    <x v="29"/>
    <x v="1"/>
    <x v="14"/>
    <s v="2020 Grunnskole"/>
    <n v="160"/>
  </r>
  <r>
    <s v="21 GRUNNSKOLER"/>
    <x v="15"/>
    <x v="29"/>
    <x v="1"/>
    <x v="87"/>
    <s v="2220 Skolelokaler"/>
    <n v="180"/>
  </r>
  <r>
    <s v="21 GRUNNSKOLER"/>
    <x v="15"/>
    <x v="29"/>
    <x v="2"/>
    <x v="15"/>
    <s v="2020 Grunnskole"/>
    <n v="125"/>
  </r>
  <r>
    <s v="21 GRUNNSKOLER"/>
    <x v="15"/>
    <x v="29"/>
    <x v="2"/>
    <x v="47"/>
    <s v="2020 Grunnskole"/>
    <n v="30"/>
  </r>
  <r>
    <s v="21 GRUNNSKOLER"/>
    <x v="15"/>
    <x v="29"/>
    <x v="2"/>
    <x v="90"/>
    <s v="2020 Grunnskole"/>
    <n v="3"/>
  </r>
  <r>
    <s v="21 GRUNNSKOLER"/>
    <x v="15"/>
    <x v="29"/>
    <x v="2"/>
    <x v="48"/>
    <s v="2020 Grunnskole"/>
    <n v="15"/>
  </r>
  <r>
    <s v="21 GRUNNSKOLER"/>
    <x v="15"/>
    <x v="29"/>
    <x v="3"/>
    <x v="16"/>
    <s v="2020 Grunnskole"/>
    <n v="130"/>
  </r>
  <r>
    <s v="21 GRUNNSKOLER"/>
    <x v="15"/>
    <x v="29"/>
    <x v="3"/>
    <x v="16"/>
    <s v="2220 Skolelokaler"/>
    <n v="150"/>
  </r>
  <r>
    <s v="21 GRUNNSKOLER"/>
    <x v="15"/>
    <x v="29"/>
    <x v="6"/>
    <x v="64"/>
    <s v="2150 Skolefritidstilbud"/>
    <n v="-1380"/>
  </r>
  <r>
    <s v="21 GRUNNSKOLER"/>
    <x v="15"/>
    <x v="29"/>
    <x v="6"/>
    <x v="92"/>
    <s v="2220 Skolelokaler"/>
    <n v="-30"/>
  </r>
  <r>
    <s v="21 GRUNNSKOLER"/>
    <x v="15"/>
    <x v="29"/>
    <x v="4"/>
    <x v="33"/>
    <s v="2020 Grunnskole"/>
    <n v="-453"/>
  </r>
  <r>
    <s v="21 GRUNNSKOLER"/>
    <x v="15"/>
    <x v="29"/>
    <x v="4"/>
    <x v="18"/>
    <s v="2020 Grunnskole"/>
    <n v="-130"/>
  </r>
  <r>
    <s v="21 GRUNNSKOLER"/>
    <x v="15"/>
    <x v="29"/>
    <x v="4"/>
    <x v="18"/>
    <s v="2220 Skolelokaler"/>
    <n v="-150"/>
  </r>
  <r>
    <s v="21 GRUNNSKOLER"/>
    <x v="16"/>
    <x v="30"/>
    <x v="0"/>
    <x v="0"/>
    <s v="2020 Grunnskole"/>
    <n v="2659"/>
  </r>
  <r>
    <s v="21 GRUNNSKOLER"/>
    <x v="16"/>
    <x v="30"/>
    <x v="0"/>
    <x v="0"/>
    <s v="2150 Skolefritidstilbud"/>
    <n v="2657"/>
  </r>
  <r>
    <s v="21 GRUNNSKOLER"/>
    <x v="16"/>
    <x v="30"/>
    <x v="0"/>
    <x v="77"/>
    <s v="2020 Grunnskole"/>
    <n v="15885"/>
  </r>
  <r>
    <s v="21 GRUNNSKOLER"/>
    <x v="16"/>
    <x v="30"/>
    <x v="0"/>
    <x v="78"/>
    <s v="2020 Grunnskole"/>
    <n v="50"/>
  </r>
  <r>
    <s v="21 GRUNNSKOLER"/>
    <x v="16"/>
    <x v="30"/>
    <x v="0"/>
    <x v="50"/>
    <s v="2020 Grunnskole"/>
    <n v="210"/>
  </r>
  <r>
    <s v="21 GRUNNSKOLER"/>
    <x v="16"/>
    <x v="30"/>
    <x v="0"/>
    <x v="3"/>
    <s v="2020 Grunnskole"/>
    <n v="2498"/>
  </r>
  <r>
    <s v="21 GRUNNSKOLER"/>
    <x v="16"/>
    <x v="30"/>
    <x v="0"/>
    <x v="3"/>
    <s v="2150 Skolefritidstilbud"/>
    <n v="425"/>
  </r>
  <r>
    <s v="21 GRUNNSKOLER"/>
    <x v="16"/>
    <x v="30"/>
    <x v="0"/>
    <x v="5"/>
    <s v="2020 Grunnskole"/>
    <n v="3004"/>
  </r>
  <r>
    <s v="21 GRUNNSKOLER"/>
    <x v="16"/>
    <x v="30"/>
    <x v="0"/>
    <x v="5"/>
    <s v="2150 Skolefritidstilbud"/>
    <n v="435"/>
  </r>
  <r>
    <s v="21 GRUNNSKOLER"/>
    <x v="16"/>
    <x v="30"/>
    <x v="1"/>
    <x v="22"/>
    <s v="2020 Grunnskole"/>
    <n v="8"/>
  </r>
  <r>
    <s v="21 GRUNNSKOLER"/>
    <x v="16"/>
    <x v="30"/>
    <x v="1"/>
    <x v="45"/>
    <s v="2020 Grunnskole"/>
    <n v="200"/>
  </r>
  <r>
    <s v="21 GRUNNSKOLER"/>
    <x v="16"/>
    <x v="30"/>
    <x v="1"/>
    <x v="79"/>
    <s v="2020 Grunnskole"/>
    <n v="90"/>
  </r>
  <r>
    <s v="21 GRUNNSKOLER"/>
    <x v="16"/>
    <x v="30"/>
    <x v="1"/>
    <x v="80"/>
    <s v="2020 Grunnskole"/>
    <n v="20"/>
  </r>
  <r>
    <s v="21 GRUNNSKOLER"/>
    <x v="16"/>
    <x v="30"/>
    <x v="1"/>
    <x v="81"/>
    <s v="2150 Skolefritidstilbud"/>
    <n v="10"/>
  </r>
  <r>
    <s v="21 GRUNNSKOLER"/>
    <x v="16"/>
    <x v="30"/>
    <x v="1"/>
    <x v="82"/>
    <s v="2020 Grunnskole"/>
    <n v="25"/>
  </r>
  <r>
    <s v="21 GRUNNSKOLER"/>
    <x v="16"/>
    <x v="30"/>
    <x v="1"/>
    <x v="75"/>
    <s v="2020 Grunnskole"/>
    <n v="20"/>
  </r>
  <r>
    <s v="21 GRUNNSKOLER"/>
    <x v="16"/>
    <x v="30"/>
    <x v="1"/>
    <x v="83"/>
    <s v="2020 Grunnskole"/>
    <n v="3"/>
  </r>
  <r>
    <s v="21 GRUNNSKOLER"/>
    <x v="16"/>
    <x v="30"/>
    <x v="1"/>
    <x v="6"/>
    <s v="2020 Grunnskole"/>
    <n v="17"/>
  </r>
  <r>
    <s v="21 GRUNNSKOLER"/>
    <x v="16"/>
    <x v="30"/>
    <x v="1"/>
    <x v="7"/>
    <s v="2020 Grunnskole"/>
    <n v="140"/>
  </r>
  <r>
    <s v="21 GRUNNSKOLER"/>
    <x v="16"/>
    <x v="30"/>
    <x v="1"/>
    <x v="7"/>
    <s v="2220 Skolelokaler"/>
    <n v="4"/>
  </r>
  <r>
    <s v="21 GRUNNSKOLER"/>
    <x v="16"/>
    <x v="30"/>
    <x v="1"/>
    <x v="41"/>
    <s v="2020 Grunnskole"/>
    <n v="10"/>
  </r>
  <r>
    <s v="21 GRUNNSKOLER"/>
    <x v="16"/>
    <x v="30"/>
    <x v="1"/>
    <x v="30"/>
    <s v="2020 Grunnskole"/>
    <n v="2"/>
  </r>
  <r>
    <s v="21 GRUNNSKOLER"/>
    <x v="16"/>
    <x v="30"/>
    <x v="1"/>
    <x v="55"/>
    <s v="2020 Grunnskole"/>
    <n v="3"/>
  </r>
  <r>
    <s v="21 GRUNNSKOLER"/>
    <x v="16"/>
    <x v="30"/>
    <x v="1"/>
    <x v="9"/>
    <s v="2020 Grunnskole"/>
    <n v="20"/>
  </r>
  <r>
    <s v="21 GRUNNSKOLER"/>
    <x v="16"/>
    <x v="30"/>
    <x v="1"/>
    <x v="10"/>
    <s v="2020 Grunnskole"/>
    <n v="15"/>
  </r>
  <r>
    <s v="21 GRUNNSKOLER"/>
    <x v="16"/>
    <x v="30"/>
    <x v="1"/>
    <x v="11"/>
    <s v="2020 Grunnskole"/>
    <n v="3"/>
  </r>
  <r>
    <s v="21 GRUNNSKOLER"/>
    <x v="16"/>
    <x v="30"/>
    <x v="1"/>
    <x v="84"/>
    <s v="2020 Grunnskole"/>
    <n v="5"/>
  </r>
  <r>
    <s v="21 GRUNNSKOLER"/>
    <x v="16"/>
    <x v="30"/>
    <x v="1"/>
    <x v="62"/>
    <s v="2020 Grunnskole"/>
    <n v="25"/>
  </r>
  <r>
    <s v="21 GRUNNSKOLER"/>
    <x v="16"/>
    <x v="30"/>
    <x v="1"/>
    <x v="13"/>
    <s v="2020 Grunnskole"/>
    <n v="4"/>
  </r>
  <r>
    <s v="21 GRUNNSKOLER"/>
    <x v="16"/>
    <x v="30"/>
    <x v="1"/>
    <x v="72"/>
    <s v="2220 Skolelokaler"/>
    <n v="400"/>
  </r>
  <r>
    <s v="21 GRUNNSKOLER"/>
    <x v="16"/>
    <x v="30"/>
    <x v="1"/>
    <x v="86"/>
    <s v="2020 Grunnskole"/>
    <n v="130"/>
  </r>
  <r>
    <s v="21 GRUNNSKOLER"/>
    <x v="16"/>
    <x v="30"/>
    <x v="1"/>
    <x v="14"/>
    <s v="2020 Grunnskole"/>
    <n v="170"/>
  </r>
  <r>
    <s v="21 GRUNNSKOLER"/>
    <x v="16"/>
    <x v="30"/>
    <x v="1"/>
    <x v="87"/>
    <s v="2220 Skolelokaler"/>
    <n v="190"/>
  </r>
  <r>
    <s v="21 GRUNNSKOLER"/>
    <x v="16"/>
    <x v="30"/>
    <x v="2"/>
    <x v="15"/>
    <s v="2020 Grunnskole"/>
    <n v="172"/>
  </r>
  <r>
    <s v="21 GRUNNSKOLER"/>
    <x v="16"/>
    <x v="30"/>
    <x v="2"/>
    <x v="90"/>
    <s v="2220 Skolelokaler"/>
    <n v="20"/>
  </r>
  <r>
    <s v="21 GRUNNSKOLER"/>
    <x v="16"/>
    <x v="30"/>
    <x v="2"/>
    <x v="48"/>
    <s v="2020 Grunnskole"/>
    <n v="60"/>
  </r>
  <r>
    <s v="21 GRUNNSKOLER"/>
    <x v="16"/>
    <x v="30"/>
    <x v="3"/>
    <x v="16"/>
    <s v="2020 Grunnskole"/>
    <n v="170"/>
  </r>
  <r>
    <s v="21 GRUNNSKOLER"/>
    <x v="16"/>
    <x v="30"/>
    <x v="3"/>
    <x v="16"/>
    <s v="2150 Skolefritidstilbud"/>
    <n v="7"/>
  </r>
  <r>
    <s v="21 GRUNNSKOLER"/>
    <x v="16"/>
    <x v="30"/>
    <x v="3"/>
    <x v="16"/>
    <s v="2220 Skolelokaler"/>
    <n v="165"/>
  </r>
  <r>
    <s v="21 GRUNNSKOLER"/>
    <x v="16"/>
    <x v="30"/>
    <x v="6"/>
    <x v="64"/>
    <s v="2150 Skolefritidstilbud"/>
    <n v="-2800"/>
  </r>
  <r>
    <s v="21 GRUNNSKOLER"/>
    <x v="16"/>
    <x v="30"/>
    <x v="6"/>
    <x v="92"/>
    <s v="2020 Grunnskole"/>
    <n v="-25"/>
  </r>
  <r>
    <s v="21 GRUNNSKOLER"/>
    <x v="16"/>
    <x v="30"/>
    <x v="6"/>
    <x v="91"/>
    <s v="2020 Grunnskole"/>
    <n v="-22"/>
  </r>
  <r>
    <s v="21 GRUNNSKOLER"/>
    <x v="16"/>
    <x v="30"/>
    <x v="4"/>
    <x v="33"/>
    <s v="2020 Grunnskole"/>
    <n v="-1561"/>
  </r>
  <r>
    <s v="21 GRUNNSKOLER"/>
    <x v="16"/>
    <x v="30"/>
    <x v="4"/>
    <x v="18"/>
    <s v="2020 Grunnskole"/>
    <n v="-170"/>
  </r>
  <r>
    <s v="21 GRUNNSKOLER"/>
    <x v="16"/>
    <x v="30"/>
    <x v="4"/>
    <x v="18"/>
    <s v="2150 Skolefritidstilbud"/>
    <n v="-7"/>
  </r>
  <r>
    <s v="21 GRUNNSKOLER"/>
    <x v="16"/>
    <x v="30"/>
    <x v="4"/>
    <x v="18"/>
    <s v="2220 Skolelokaler"/>
    <n v="-165"/>
  </r>
  <r>
    <s v="21 GRUNNSKOLER"/>
    <x v="16"/>
    <x v="30"/>
    <x v="4"/>
    <x v="29"/>
    <s v="2020 Grunnskole"/>
    <n v="-177"/>
  </r>
  <r>
    <s v="21 GRUNNSKOLER"/>
    <x v="16"/>
    <x v="30"/>
    <x v="7"/>
    <x v="44"/>
    <s v="2020 Grunnskole"/>
    <n v="-35"/>
  </r>
  <r>
    <s v="21 GRUNNSKOLER"/>
    <x v="16"/>
    <x v="30"/>
    <x v="8"/>
    <x v="73"/>
    <s v="2020 Grunnskole"/>
    <n v="-66"/>
  </r>
  <r>
    <s v="21 GRUNNSKOLER"/>
    <x v="17"/>
    <x v="31"/>
    <x v="0"/>
    <x v="0"/>
    <s v="2020 Grunnskole"/>
    <n v="1214"/>
  </r>
  <r>
    <s v="21 GRUNNSKOLER"/>
    <x v="17"/>
    <x v="31"/>
    <x v="0"/>
    <x v="0"/>
    <s v="2150 Skolefritidstilbud"/>
    <n v="933"/>
  </r>
  <r>
    <s v="21 GRUNNSKOLER"/>
    <x v="17"/>
    <x v="31"/>
    <x v="0"/>
    <x v="77"/>
    <s v="2020 Grunnskole"/>
    <n v="7415"/>
  </r>
  <r>
    <s v="21 GRUNNSKOLER"/>
    <x v="17"/>
    <x v="31"/>
    <x v="0"/>
    <x v="78"/>
    <s v="2020 Grunnskole"/>
    <n v="120"/>
  </r>
  <r>
    <s v="21 GRUNNSKOLER"/>
    <x v="17"/>
    <x v="31"/>
    <x v="0"/>
    <x v="3"/>
    <s v="2020 Grunnskole"/>
    <n v="1177"/>
  </r>
  <r>
    <s v="21 GRUNNSKOLER"/>
    <x v="17"/>
    <x v="31"/>
    <x v="0"/>
    <x v="3"/>
    <s v="2150 Skolefritidstilbud"/>
    <n v="149"/>
  </r>
  <r>
    <s v="21 GRUNNSKOLER"/>
    <x v="17"/>
    <x v="31"/>
    <x v="0"/>
    <x v="4"/>
    <s v="2020 Grunnskole"/>
    <n v="16"/>
  </r>
  <r>
    <s v="21 GRUNNSKOLER"/>
    <x v="17"/>
    <x v="31"/>
    <x v="0"/>
    <x v="5"/>
    <s v="2020 Grunnskole"/>
    <n v="1400"/>
  </r>
  <r>
    <s v="21 GRUNNSKOLER"/>
    <x v="17"/>
    <x v="31"/>
    <x v="0"/>
    <x v="5"/>
    <s v="2150 Skolefritidstilbud"/>
    <n v="153"/>
  </r>
  <r>
    <s v="21 GRUNNSKOLER"/>
    <x v="17"/>
    <x v="31"/>
    <x v="1"/>
    <x v="22"/>
    <s v="2020 Grunnskole"/>
    <n v="6"/>
  </r>
  <r>
    <s v="21 GRUNNSKOLER"/>
    <x v="17"/>
    <x v="31"/>
    <x v="1"/>
    <x v="45"/>
    <s v="2020 Grunnskole"/>
    <n v="130"/>
  </r>
  <r>
    <s v="21 GRUNNSKOLER"/>
    <x v="17"/>
    <x v="31"/>
    <x v="1"/>
    <x v="79"/>
    <s v="2020 Grunnskole"/>
    <n v="55"/>
  </r>
  <r>
    <s v="21 GRUNNSKOLER"/>
    <x v="17"/>
    <x v="31"/>
    <x v="1"/>
    <x v="80"/>
    <s v="2020 Grunnskole"/>
    <n v="16"/>
  </r>
  <r>
    <s v="21 GRUNNSKOLER"/>
    <x v="17"/>
    <x v="31"/>
    <x v="1"/>
    <x v="81"/>
    <s v="2150 Skolefritidstilbud"/>
    <n v="5"/>
  </r>
  <r>
    <s v="21 GRUNNSKOLER"/>
    <x v="17"/>
    <x v="31"/>
    <x v="1"/>
    <x v="82"/>
    <s v="2020 Grunnskole"/>
    <n v="10"/>
  </r>
  <r>
    <s v="21 GRUNNSKOLER"/>
    <x v="17"/>
    <x v="31"/>
    <x v="1"/>
    <x v="75"/>
    <s v="2020 Grunnskole"/>
    <n v="1"/>
  </r>
  <r>
    <s v="21 GRUNNSKOLER"/>
    <x v="17"/>
    <x v="31"/>
    <x v="1"/>
    <x v="83"/>
    <s v="2020 Grunnskole"/>
    <n v="2"/>
  </r>
  <r>
    <s v="21 GRUNNSKOLER"/>
    <x v="17"/>
    <x v="31"/>
    <x v="1"/>
    <x v="51"/>
    <s v="2020 Grunnskole"/>
    <n v="4"/>
  </r>
  <r>
    <s v="21 GRUNNSKOLER"/>
    <x v="17"/>
    <x v="31"/>
    <x v="1"/>
    <x v="51"/>
    <s v="2150 Skolefritidstilbud"/>
    <n v="5"/>
  </r>
  <r>
    <s v="21 GRUNNSKOLER"/>
    <x v="17"/>
    <x v="31"/>
    <x v="1"/>
    <x v="6"/>
    <s v="2020 Grunnskole"/>
    <n v="2"/>
  </r>
  <r>
    <s v="21 GRUNNSKOLER"/>
    <x v="17"/>
    <x v="31"/>
    <x v="1"/>
    <x v="7"/>
    <s v="2020 Grunnskole"/>
    <n v="24"/>
  </r>
  <r>
    <s v="21 GRUNNSKOLER"/>
    <x v="17"/>
    <x v="31"/>
    <x v="1"/>
    <x v="41"/>
    <s v="2020 Grunnskole"/>
    <n v="10"/>
  </r>
  <r>
    <s v="21 GRUNNSKOLER"/>
    <x v="17"/>
    <x v="31"/>
    <x v="1"/>
    <x v="30"/>
    <s v="2020 Grunnskole"/>
    <n v="10"/>
  </r>
  <r>
    <s v="21 GRUNNSKOLER"/>
    <x v="17"/>
    <x v="31"/>
    <x v="1"/>
    <x v="55"/>
    <s v="2020 Grunnskole"/>
    <n v="1"/>
  </r>
  <r>
    <s v="21 GRUNNSKOLER"/>
    <x v="17"/>
    <x v="31"/>
    <x v="1"/>
    <x v="9"/>
    <s v="2020 Grunnskole"/>
    <n v="40"/>
  </r>
  <r>
    <s v="21 GRUNNSKOLER"/>
    <x v="17"/>
    <x v="31"/>
    <x v="1"/>
    <x v="10"/>
    <s v="2020 Grunnskole"/>
    <n v="20"/>
  </r>
  <r>
    <s v="21 GRUNNSKOLER"/>
    <x v="17"/>
    <x v="31"/>
    <x v="1"/>
    <x v="62"/>
    <s v="2020 Grunnskole"/>
    <n v="30"/>
  </r>
  <r>
    <s v="21 GRUNNSKOLER"/>
    <x v="17"/>
    <x v="31"/>
    <x v="1"/>
    <x v="72"/>
    <s v="2220 Skolelokaler"/>
    <n v="300"/>
  </r>
  <r>
    <s v="21 GRUNNSKOLER"/>
    <x v="17"/>
    <x v="31"/>
    <x v="1"/>
    <x v="25"/>
    <s v="2020 Grunnskole"/>
    <n v="2"/>
  </r>
  <r>
    <s v="21 GRUNNSKOLER"/>
    <x v="17"/>
    <x v="31"/>
    <x v="1"/>
    <x v="86"/>
    <s v="2020 Grunnskole"/>
    <n v="66"/>
  </r>
  <r>
    <s v="21 GRUNNSKOLER"/>
    <x v="17"/>
    <x v="31"/>
    <x v="1"/>
    <x v="14"/>
    <s v="2020 Grunnskole"/>
    <n v="120"/>
  </r>
  <r>
    <s v="21 GRUNNSKOLER"/>
    <x v="17"/>
    <x v="31"/>
    <x v="1"/>
    <x v="87"/>
    <s v="2220 Skolelokaler"/>
    <n v="150"/>
  </r>
  <r>
    <s v="21 GRUNNSKOLER"/>
    <x v="17"/>
    <x v="31"/>
    <x v="2"/>
    <x v="15"/>
    <s v="2020 Grunnskole"/>
    <n v="130"/>
  </r>
  <r>
    <s v="21 GRUNNSKOLER"/>
    <x v="17"/>
    <x v="31"/>
    <x v="2"/>
    <x v="90"/>
    <s v="2020 Grunnskole"/>
    <n v="2"/>
  </r>
  <r>
    <s v="21 GRUNNSKOLER"/>
    <x v="17"/>
    <x v="31"/>
    <x v="2"/>
    <x v="48"/>
    <s v="2020 Grunnskole"/>
    <n v="10"/>
  </r>
  <r>
    <s v="21 GRUNNSKOLER"/>
    <x v="17"/>
    <x v="31"/>
    <x v="5"/>
    <x v="34"/>
    <s v="2020 Grunnskole"/>
    <n v="90"/>
  </r>
  <r>
    <s v="21 GRUNNSKOLER"/>
    <x v="17"/>
    <x v="31"/>
    <x v="3"/>
    <x v="16"/>
    <s v="2020 Grunnskole"/>
    <n v="70"/>
  </r>
  <r>
    <s v="21 GRUNNSKOLER"/>
    <x v="17"/>
    <x v="31"/>
    <x v="3"/>
    <x v="16"/>
    <s v="2220 Skolelokaler"/>
    <n v="90"/>
  </r>
  <r>
    <s v="21 GRUNNSKOLER"/>
    <x v="17"/>
    <x v="31"/>
    <x v="3"/>
    <x v="32"/>
    <s v="2020 Grunnskole"/>
    <n v="-621"/>
  </r>
  <r>
    <s v="21 GRUNNSKOLER"/>
    <x v="17"/>
    <x v="31"/>
    <x v="3"/>
    <x v="32"/>
    <s v=" Uten tjeneste"/>
    <n v="621"/>
  </r>
  <r>
    <s v="21 GRUNNSKOLER"/>
    <x v="17"/>
    <x v="31"/>
    <x v="6"/>
    <x v="64"/>
    <s v="2150 Skolefritidstilbud"/>
    <n v="-1000"/>
  </r>
  <r>
    <s v="21 GRUNNSKOLER"/>
    <x v="17"/>
    <x v="31"/>
    <x v="4"/>
    <x v="33"/>
    <s v="2020 Grunnskole"/>
    <n v="-759"/>
  </r>
  <r>
    <s v="21 GRUNNSKOLER"/>
    <x v="17"/>
    <x v="31"/>
    <x v="4"/>
    <x v="18"/>
    <s v="2020 Grunnskole"/>
    <n v="-70"/>
  </r>
  <r>
    <s v="21 GRUNNSKOLER"/>
    <x v="17"/>
    <x v="31"/>
    <x v="4"/>
    <x v="18"/>
    <s v="2220 Skolelokaler"/>
    <n v="-160"/>
  </r>
  <r>
    <s v="21 GRUNNSKOLER"/>
    <x v="17"/>
    <x v="31"/>
    <x v="4"/>
    <x v="29"/>
    <s v="2020 Grunnskole"/>
    <n v="-200"/>
  </r>
  <r>
    <s v="21 GRUNNSKOLER"/>
    <x v="18"/>
    <x v="32"/>
    <x v="0"/>
    <x v="0"/>
    <s v="2020 Grunnskole"/>
    <n v="1599"/>
  </r>
  <r>
    <s v="21 GRUNNSKOLER"/>
    <x v="18"/>
    <x v="32"/>
    <x v="0"/>
    <x v="0"/>
    <s v="2150 Skolefritidstilbud"/>
    <n v="105"/>
  </r>
  <r>
    <s v="21 GRUNNSKOLER"/>
    <x v="18"/>
    <x v="32"/>
    <x v="0"/>
    <x v="77"/>
    <s v="2020 Grunnskole"/>
    <n v="8231"/>
  </r>
  <r>
    <s v="21 GRUNNSKOLER"/>
    <x v="18"/>
    <x v="32"/>
    <x v="0"/>
    <x v="78"/>
    <s v="2020 Grunnskole"/>
    <n v="100"/>
  </r>
  <r>
    <s v="21 GRUNNSKOLER"/>
    <x v="18"/>
    <x v="32"/>
    <x v="0"/>
    <x v="50"/>
    <s v="2020 Grunnskole"/>
    <n v="140"/>
  </r>
  <r>
    <s v="21 GRUNNSKOLER"/>
    <x v="18"/>
    <x v="32"/>
    <x v="0"/>
    <x v="50"/>
    <s v="2150 Skolefritidstilbud"/>
    <n v="40"/>
  </r>
  <r>
    <s v="21 GRUNNSKOLER"/>
    <x v="18"/>
    <x v="32"/>
    <x v="0"/>
    <x v="3"/>
    <s v="2020 Grunnskole"/>
    <n v="1342"/>
  </r>
  <r>
    <s v="21 GRUNNSKOLER"/>
    <x v="18"/>
    <x v="32"/>
    <x v="0"/>
    <x v="3"/>
    <s v="2150 Skolefritidstilbud"/>
    <n v="17"/>
  </r>
  <r>
    <s v="21 GRUNNSKOLER"/>
    <x v="18"/>
    <x v="32"/>
    <x v="0"/>
    <x v="5"/>
    <s v="2020 Grunnskole"/>
    <n v="1609"/>
  </r>
  <r>
    <s v="21 GRUNNSKOLER"/>
    <x v="18"/>
    <x v="32"/>
    <x v="0"/>
    <x v="5"/>
    <s v="2150 Skolefritidstilbud"/>
    <n v="23"/>
  </r>
  <r>
    <s v="21 GRUNNSKOLER"/>
    <x v="18"/>
    <x v="32"/>
    <x v="1"/>
    <x v="22"/>
    <s v="2020 Grunnskole"/>
    <n v="8"/>
  </r>
  <r>
    <s v="21 GRUNNSKOLER"/>
    <x v="18"/>
    <x v="32"/>
    <x v="1"/>
    <x v="45"/>
    <s v="2020 Grunnskole"/>
    <n v="140"/>
  </r>
  <r>
    <s v="21 GRUNNSKOLER"/>
    <x v="18"/>
    <x v="32"/>
    <x v="1"/>
    <x v="79"/>
    <s v="2020 Grunnskole"/>
    <n v="15"/>
  </r>
  <r>
    <s v="21 GRUNNSKOLER"/>
    <x v="18"/>
    <x v="32"/>
    <x v="1"/>
    <x v="80"/>
    <s v="2020 Grunnskole"/>
    <n v="15"/>
  </r>
  <r>
    <s v="21 GRUNNSKOLER"/>
    <x v="18"/>
    <x v="32"/>
    <x v="1"/>
    <x v="81"/>
    <s v="2020 Grunnskole"/>
    <n v="10"/>
  </r>
  <r>
    <s v="21 GRUNNSKOLER"/>
    <x v="18"/>
    <x v="32"/>
    <x v="1"/>
    <x v="82"/>
    <s v="2020 Grunnskole"/>
    <n v="15"/>
  </r>
  <r>
    <s v="21 GRUNNSKOLER"/>
    <x v="18"/>
    <x v="32"/>
    <x v="1"/>
    <x v="75"/>
    <s v="2020 Grunnskole"/>
    <n v="10"/>
  </r>
  <r>
    <s v="21 GRUNNSKOLER"/>
    <x v="18"/>
    <x v="32"/>
    <x v="1"/>
    <x v="51"/>
    <s v="2020 Grunnskole"/>
    <n v="12"/>
  </r>
  <r>
    <s v="21 GRUNNSKOLER"/>
    <x v="18"/>
    <x v="32"/>
    <x v="1"/>
    <x v="6"/>
    <s v="2020 Grunnskole"/>
    <n v="5"/>
  </r>
  <r>
    <s v="21 GRUNNSKOLER"/>
    <x v="18"/>
    <x v="32"/>
    <x v="1"/>
    <x v="7"/>
    <s v="2020 Grunnskole"/>
    <n v="150"/>
  </r>
  <r>
    <s v="21 GRUNNSKOLER"/>
    <x v="18"/>
    <x v="32"/>
    <x v="1"/>
    <x v="41"/>
    <s v="2020 Grunnskole"/>
    <n v="3"/>
  </r>
  <r>
    <s v="21 GRUNNSKOLER"/>
    <x v="18"/>
    <x v="32"/>
    <x v="1"/>
    <x v="30"/>
    <s v="2020 Grunnskole"/>
    <n v="15"/>
  </r>
  <r>
    <s v="21 GRUNNSKOLER"/>
    <x v="18"/>
    <x v="32"/>
    <x v="1"/>
    <x v="55"/>
    <s v="2020 Grunnskole"/>
    <n v="1"/>
  </r>
  <r>
    <s v="21 GRUNNSKOLER"/>
    <x v="18"/>
    <x v="32"/>
    <x v="1"/>
    <x v="9"/>
    <s v="2020 Grunnskole"/>
    <n v="20"/>
  </r>
  <r>
    <s v="21 GRUNNSKOLER"/>
    <x v="18"/>
    <x v="32"/>
    <x v="1"/>
    <x v="10"/>
    <s v="2020 Grunnskole"/>
    <n v="5"/>
  </r>
  <r>
    <s v="21 GRUNNSKOLER"/>
    <x v="18"/>
    <x v="32"/>
    <x v="1"/>
    <x v="11"/>
    <s v="2020 Grunnskole"/>
    <n v="1"/>
  </r>
  <r>
    <s v="21 GRUNNSKOLER"/>
    <x v="18"/>
    <x v="32"/>
    <x v="1"/>
    <x v="62"/>
    <s v="2020 Grunnskole"/>
    <n v="25"/>
  </r>
  <r>
    <s v="21 GRUNNSKOLER"/>
    <x v="18"/>
    <x v="32"/>
    <x v="1"/>
    <x v="13"/>
    <s v="2020 Grunnskole"/>
    <n v="10"/>
  </r>
  <r>
    <s v="21 GRUNNSKOLER"/>
    <x v="18"/>
    <x v="32"/>
    <x v="1"/>
    <x v="72"/>
    <s v="2220 Skolelokaler"/>
    <n v="260"/>
  </r>
  <r>
    <s v="21 GRUNNSKOLER"/>
    <x v="18"/>
    <x v="32"/>
    <x v="1"/>
    <x v="85"/>
    <s v="2220 Skolelokaler"/>
    <n v="50"/>
  </r>
  <r>
    <s v="21 GRUNNSKOLER"/>
    <x v="18"/>
    <x v="32"/>
    <x v="1"/>
    <x v="86"/>
    <s v="2020 Grunnskole"/>
    <n v="60"/>
  </r>
  <r>
    <s v="21 GRUNNSKOLER"/>
    <x v="18"/>
    <x v="32"/>
    <x v="1"/>
    <x v="14"/>
    <s v="2020 Grunnskole"/>
    <n v="140"/>
  </r>
  <r>
    <s v="21 GRUNNSKOLER"/>
    <x v="18"/>
    <x v="32"/>
    <x v="1"/>
    <x v="87"/>
    <s v="2220 Skolelokaler"/>
    <n v="155"/>
  </r>
  <r>
    <s v="21 GRUNNSKOLER"/>
    <x v="18"/>
    <x v="32"/>
    <x v="2"/>
    <x v="15"/>
    <s v="2020 Grunnskole"/>
    <n v="60"/>
  </r>
  <r>
    <s v="21 GRUNNSKOLER"/>
    <x v="18"/>
    <x v="32"/>
    <x v="2"/>
    <x v="89"/>
    <s v="2020 Grunnskole"/>
    <n v="50"/>
  </r>
  <r>
    <s v="21 GRUNNSKOLER"/>
    <x v="18"/>
    <x v="32"/>
    <x v="2"/>
    <x v="48"/>
    <s v="2020 Grunnskole"/>
    <n v="5"/>
  </r>
  <r>
    <s v="21 GRUNNSKOLER"/>
    <x v="18"/>
    <x v="32"/>
    <x v="3"/>
    <x v="16"/>
    <s v="2020 Grunnskole"/>
    <n v="110"/>
  </r>
  <r>
    <s v="21 GRUNNSKOLER"/>
    <x v="18"/>
    <x v="32"/>
    <x v="3"/>
    <x v="16"/>
    <s v="2220 Skolelokaler"/>
    <n v="120"/>
  </r>
  <r>
    <s v="21 GRUNNSKOLER"/>
    <x v="18"/>
    <x v="32"/>
    <x v="6"/>
    <x v="64"/>
    <s v="2150 Skolefritidstilbud"/>
    <n v="-650"/>
  </r>
  <r>
    <s v="21 GRUNNSKOLER"/>
    <x v="18"/>
    <x v="32"/>
    <x v="4"/>
    <x v="33"/>
    <s v="2020 Grunnskole"/>
    <n v="-666"/>
  </r>
  <r>
    <s v="21 GRUNNSKOLER"/>
    <x v="18"/>
    <x v="32"/>
    <x v="4"/>
    <x v="18"/>
    <s v="2020 Grunnskole"/>
    <n v="-110"/>
  </r>
  <r>
    <s v="21 GRUNNSKOLER"/>
    <x v="18"/>
    <x v="32"/>
    <x v="4"/>
    <x v="18"/>
    <s v="2220 Skolelokaler"/>
    <n v="-120"/>
  </r>
  <r>
    <s v="21 GRUNNSKOLER"/>
    <x v="18"/>
    <x v="32"/>
    <x v="4"/>
    <x v="29"/>
    <s v="2020 Grunnskole"/>
    <n v="-100"/>
  </r>
  <r>
    <s v="21 GRUNNSKOLER"/>
    <x v="18"/>
    <x v="32"/>
    <x v="7"/>
    <x v="44"/>
    <s v="2020 Grunnskole"/>
    <n v="-35"/>
  </r>
  <r>
    <s v="21 GRUNNSKOLER"/>
    <x v="19"/>
    <x v="33"/>
    <x v="0"/>
    <x v="0"/>
    <s v="2020 Grunnskole"/>
    <n v="792"/>
  </r>
  <r>
    <s v="21 GRUNNSKOLER"/>
    <x v="19"/>
    <x v="33"/>
    <x v="0"/>
    <x v="0"/>
    <s v="2150 Skolefritidstilbud"/>
    <n v="1031"/>
  </r>
  <r>
    <s v="21 GRUNNSKOLER"/>
    <x v="19"/>
    <x v="33"/>
    <x v="0"/>
    <x v="77"/>
    <s v="2020 Grunnskole"/>
    <n v="6386"/>
  </r>
  <r>
    <s v="21 GRUNNSKOLER"/>
    <x v="19"/>
    <x v="33"/>
    <x v="0"/>
    <x v="78"/>
    <s v="2020 Grunnskole"/>
    <n v="40"/>
  </r>
  <r>
    <s v="21 GRUNNSKOLER"/>
    <x v="19"/>
    <x v="33"/>
    <x v="0"/>
    <x v="3"/>
    <s v="2020 Grunnskole"/>
    <n v="963"/>
  </r>
  <r>
    <s v="21 GRUNNSKOLER"/>
    <x v="19"/>
    <x v="33"/>
    <x v="0"/>
    <x v="3"/>
    <s v="2150 Skolefritidstilbud"/>
    <n v="165"/>
  </r>
  <r>
    <s v="21 GRUNNSKOLER"/>
    <x v="19"/>
    <x v="33"/>
    <x v="0"/>
    <x v="4"/>
    <s v="2020 Grunnskole"/>
    <n v="14"/>
  </r>
  <r>
    <s v="21 GRUNNSKOLER"/>
    <x v="19"/>
    <x v="33"/>
    <x v="0"/>
    <x v="5"/>
    <s v="2020 Grunnskole"/>
    <n v="1154"/>
  </r>
  <r>
    <s v="21 GRUNNSKOLER"/>
    <x v="19"/>
    <x v="33"/>
    <x v="0"/>
    <x v="5"/>
    <s v="2150 Skolefritidstilbud"/>
    <n v="169"/>
  </r>
  <r>
    <s v="21 GRUNNSKOLER"/>
    <x v="19"/>
    <x v="33"/>
    <x v="1"/>
    <x v="22"/>
    <s v="2020 Grunnskole"/>
    <n v="10"/>
  </r>
  <r>
    <s v="21 GRUNNSKOLER"/>
    <x v="19"/>
    <x v="33"/>
    <x v="1"/>
    <x v="45"/>
    <s v="2020 Grunnskole"/>
    <n v="78"/>
  </r>
  <r>
    <s v="21 GRUNNSKOLER"/>
    <x v="19"/>
    <x v="33"/>
    <x v="1"/>
    <x v="79"/>
    <s v="2020 Grunnskole"/>
    <n v="20"/>
  </r>
  <r>
    <s v="21 GRUNNSKOLER"/>
    <x v="19"/>
    <x v="33"/>
    <x v="1"/>
    <x v="80"/>
    <s v="2020 Grunnskole"/>
    <n v="10"/>
  </r>
  <r>
    <s v="21 GRUNNSKOLER"/>
    <x v="19"/>
    <x v="33"/>
    <x v="1"/>
    <x v="81"/>
    <s v="2150 Skolefritidstilbud"/>
    <n v="10"/>
  </r>
  <r>
    <s v="21 GRUNNSKOLER"/>
    <x v="19"/>
    <x v="33"/>
    <x v="1"/>
    <x v="82"/>
    <s v="2020 Grunnskole"/>
    <n v="18"/>
  </r>
  <r>
    <s v="21 GRUNNSKOLER"/>
    <x v="19"/>
    <x v="33"/>
    <x v="1"/>
    <x v="75"/>
    <s v="2020 Grunnskole"/>
    <n v="3"/>
  </r>
  <r>
    <s v="21 GRUNNSKOLER"/>
    <x v="19"/>
    <x v="33"/>
    <x v="1"/>
    <x v="51"/>
    <s v="2150 Skolefritidstilbud"/>
    <n v="119"/>
  </r>
  <r>
    <s v="21 GRUNNSKOLER"/>
    <x v="19"/>
    <x v="33"/>
    <x v="1"/>
    <x v="6"/>
    <s v="2020 Grunnskole"/>
    <n v="7"/>
  </r>
  <r>
    <s v="21 GRUNNSKOLER"/>
    <x v="19"/>
    <x v="33"/>
    <x v="1"/>
    <x v="7"/>
    <s v="2020 Grunnskole"/>
    <n v="100"/>
  </r>
  <r>
    <s v="21 GRUNNSKOLER"/>
    <x v="19"/>
    <x v="33"/>
    <x v="1"/>
    <x v="41"/>
    <s v="2020 Grunnskole"/>
    <n v="10"/>
  </r>
  <r>
    <s v="21 GRUNNSKOLER"/>
    <x v="19"/>
    <x v="33"/>
    <x v="1"/>
    <x v="93"/>
    <s v="2020 Grunnskole"/>
    <n v="5"/>
  </r>
  <r>
    <s v="21 GRUNNSKOLER"/>
    <x v="19"/>
    <x v="33"/>
    <x v="1"/>
    <x v="30"/>
    <s v="2020 Grunnskole"/>
    <n v="1"/>
  </r>
  <r>
    <s v="21 GRUNNSKOLER"/>
    <x v="19"/>
    <x v="33"/>
    <x v="1"/>
    <x v="55"/>
    <s v="2020 Grunnskole"/>
    <n v="4"/>
  </r>
  <r>
    <s v="21 GRUNNSKOLER"/>
    <x v="19"/>
    <x v="33"/>
    <x v="1"/>
    <x v="9"/>
    <s v="2020 Grunnskole"/>
    <n v="25"/>
  </r>
  <r>
    <s v="21 GRUNNSKOLER"/>
    <x v="19"/>
    <x v="33"/>
    <x v="1"/>
    <x v="10"/>
    <s v="2020 Grunnskole"/>
    <n v="5"/>
  </r>
  <r>
    <s v="21 GRUNNSKOLER"/>
    <x v="19"/>
    <x v="33"/>
    <x v="1"/>
    <x v="84"/>
    <s v="2150 Skolefritidstilbud"/>
    <n v="2"/>
  </r>
  <r>
    <s v="21 GRUNNSKOLER"/>
    <x v="19"/>
    <x v="33"/>
    <x v="1"/>
    <x v="62"/>
    <s v="2020 Grunnskole"/>
    <n v="20"/>
  </r>
  <r>
    <s v="21 GRUNNSKOLER"/>
    <x v="19"/>
    <x v="33"/>
    <x v="1"/>
    <x v="13"/>
    <s v="2020 Grunnskole"/>
    <n v="1"/>
  </r>
  <r>
    <s v="21 GRUNNSKOLER"/>
    <x v="19"/>
    <x v="33"/>
    <x v="1"/>
    <x v="72"/>
    <s v="2220 Skolelokaler"/>
    <n v="211"/>
  </r>
  <r>
    <s v="21 GRUNNSKOLER"/>
    <x v="19"/>
    <x v="33"/>
    <x v="1"/>
    <x v="86"/>
    <s v="2020 Grunnskole"/>
    <n v="70"/>
  </r>
  <r>
    <s v="21 GRUNNSKOLER"/>
    <x v="19"/>
    <x v="33"/>
    <x v="1"/>
    <x v="14"/>
    <s v="2020 Grunnskole"/>
    <n v="100"/>
  </r>
  <r>
    <s v="21 GRUNNSKOLER"/>
    <x v="19"/>
    <x v="33"/>
    <x v="1"/>
    <x v="87"/>
    <s v="2220 Skolelokaler"/>
    <n v="100"/>
  </r>
  <r>
    <s v="21 GRUNNSKOLER"/>
    <x v="19"/>
    <x v="33"/>
    <x v="2"/>
    <x v="15"/>
    <s v="2020 Grunnskole"/>
    <n v="115"/>
  </r>
  <r>
    <s v="21 GRUNNSKOLER"/>
    <x v="19"/>
    <x v="33"/>
    <x v="2"/>
    <x v="90"/>
    <s v="2020 Grunnskole"/>
    <n v="5"/>
  </r>
  <r>
    <s v="21 GRUNNSKOLER"/>
    <x v="19"/>
    <x v="33"/>
    <x v="2"/>
    <x v="48"/>
    <s v="2020 Grunnskole"/>
    <n v="15"/>
  </r>
  <r>
    <s v="21 GRUNNSKOLER"/>
    <x v="19"/>
    <x v="33"/>
    <x v="3"/>
    <x v="16"/>
    <s v="2020 Grunnskole"/>
    <n v="110"/>
  </r>
  <r>
    <s v="21 GRUNNSKOLER"/>
    <x v="19"/>
    <x v="33"/>
    <x v="6"/>
    <x v="64"/>
    <s v="2150 Skolefritidstilbud"/>
    <n v="-1100"/>
  </r>
  <r>
    <s v="21 GRUNNSKOLER"/>
    <x v="19"/>
    <x v="33"/>
    <x v="6"/>
    <x v="38"/>
    <s v="2150 Skolefritidstilbud"/>
    <n v="-119"/>
  </r>
  <r>
    <s v="21 GRUNNSKOLER"/>
    <x v="19"/>
    <x v="33"/>
    <x v="6"/>
    <x v="92"/>
    <s v="2020 Grunnskole"/>
    <n v="-40"/>
  </r>
  <r>
    <s v="21 GRUNNSKOLER"/>
    <x v="19"/>
    <x v="33"/>
    <x v="4"/>
    <x v="33"/>
    <s v="2020 Grunnskole"/>
    <n v="-346"/>
  </r>
  <r>
    <s v="21 GRUNNSKOLER"/>
    <x v="19"/>
    <x v="33"/>
    <x v="4"/>
    <x v="18"/>
    <s v="2020 Grunnskole"/>
    <n v="-110"/>
  </r>
  <r>
    <s v="21 GRUNNSKOLER"/>
    <x v="19"/>
    <x v="33"/>
    <x v="4"/>
    <x v="29"/>
    <s v="2020 Grunnskole"/>
    <n v="-105"/>
  </r>
  <r>
    <s v="21 GRUNNSKOLER"/>
    <x v="20"/>
    <x v="34"/>
    <x v="0"/>
    <x v="0"/>
    <s v="2020 Grunnskole"/>
    <n v="1628"/>
  </r>
  <r>
    <s v="21 GRUNNSKOLER"/>
    <x v="20"/>
    <x v="34"/>
    <x v="0"/>
    <x v="0"/>
    <s v="2150 Skolefritidstilbud"/>
    <n v="1232"/>
  </r>
  <r>
    <s v="21 GRUNNSKOLER"/>
    <x v="20"/>
    <x v="34"/>
    <x v="0"/>
    <x v="77"/>
    <s v="2020 Grunnskole"/>
    <n v="10835"/>
  </r>
  <r>
    <s v="21 GRUNNSKOLER"/>
    <x v="20"/>
    <x v="34"/>
    <x v="0"/>
    <x v="78"/>
    <s v="2020 Grunnskole"/>
    <n v="173"/>
  </r>
  <r>
    <s v="21 GRUNNSKOLER"/>
    <x v="20"/>
    <x v="34"/>
    <x v="0"/>
    <x v="3"/>
    <s v="2020 Grunnskole"/>
    <n v="1697"/>
  </r>
  <r>
    <s v="21 GRUNNSKOLER"/>
    <x v="20"/>
    <x v="34"/>
    <x v="0"/>
    <x v="3"/>
    <s v="2150 Skolefritidstilbud"/>
    <n v="197"/>
  </r>
  <r>
    <s v="21 GRUNNSKOLER"/>
    <x v="20"/>
    <x v="34"/>
    <x v="0"/>
    <x v="4"/>
    <s v="2020 Grunnskole"/>
    <n v="25"/>
  </r>
  <r>
    <s v="21 GRUNNSKOLER"/>
    <x v="20"/>
    <x v="34"/>
    <x v="0"/>
    <x v="5"/>
    <s v="2020 Grunnskole"/>
    <n v="2021"/>
  </r>
  <r>
    <s v="21 GRUNNSKOLER"/>
    <x v="20"/>
    <x v="34"/>
    <x v="0"/>
    <x v="5"/>
    <s v="2150 Skolefritidstilbud"/>
    <n v="201"/>
  </r>
  <r>
    <s v="21 GRUNNSKOLER"/>
    <x v="20"/>
    <x v="34"/>
    <x v="1"/>
    <x v="22"/>
    <s v="2020 Grunnskole"/>
    <n v="8"/>
  </r>
  <r>
    <s v="21 GRUNNSKOLER"/>
    <x v="20"/>
    <x v="34"/>
    <x v="1"/>
    <x v="45"/>
    <s v="2020 Grunnskole"/>
    <n v="140"/>
  </r>
  <r>
    <s v="21 GRUNNSKOLER"/>
    <x v="20"/>
    <x v="34"/>
    <x v="1"/>
    <x v="79"/>
    <s v="2020 Grunnskole"/>
    <n v="50"/>
  </r>
  <r>
    <s v="21 GRUNNSKOLER"/>
    <x v="20"/>
    <x v="34"/>
    <x v="1"/>
    <x v="80"/>
    <s v="2020 Grunnskole"/>
    <n v="35"/>
  </r>
  <r>
    <s v="21 GRUNNSKOLER"/>
    <x v="20"/>
    <x v="34"/>
    <x v="1"/>
    <x v="81"/>
    <s v="2150 Skolefritidstilbud"/>
    <n v="10"/>
  </r>
  <r>
    <s v="21 GRUNNSKOLER"/>
    <x v="20"/>
    <x v="34"/>
    <x v="1"/>
    <x v="82"/>
    <s v="2020 Grunnskole"/>
    <n v="10"/>
  </r>
  <r>
    <s v="21 GRUNNSKOLER"/>
    <x v="20"/>
    <x v="34"/>
    <x v="1"/>
    <x v="75"/>
    <s v="2020 Grunnskole"/>
    <n v="10"/>
  </r>
  <r>
    <s v="21 GRUNNSKOLER"/>
    <x v="20"/>
    <x v="34"/>
    <x v="1"/>
    <x v="6"/>
    <s v="2020 Grunnskole"/>
    <n v="15"/>
  </r>
  <r>
    <s v="21 GRUNNSKOLER"/>
    <x v="20"/>
    <x v="34"/>
    <x v="1"/>
    <x v="7"/>
    <s v="2020 Grunnskole"/>
    <n v="180"/>
  </r>
  <r>
    <s v="21 GRUNNSKOLER"/>
    <x v="20"/>
    <x v="34"/>
    <x v="1"/>
    <x v="7"/>
    <s v="2150 Skolefritidstilbud"/>
    <n v="10"/>
  </r>
  <r>
    <s v="21 GRUNNSKOLER"/>
    <x v="20"/>
    <x v="34"/>
    <x v="1"/>
    <x v="41"/>
    <s v="2020 Grunnskole"/>
    <n v="5"/>
  </r>
  <r>
    <s v="21 GRUNNSKOLER"/>
    <x v="20"/>
    <x v="34"/>
    <x v="1"/>
    <x v="9"/>
    <s v="2020 Grunnskole"/>
    <n v="70"/>
  </r>
  <r>
    <s v="21 GRUNNSKOLER"/>
    <x v="20"/>
    <x v="34"/>
    <x v="1"/>
    <x v="84"/>
    <s v="2150 Skolefritidstilbud"/>
    <n v="3"/>
  </r>
  <r>
    <s v="21 GRUNNSKOLER"/>
    <x v="20"/>
    <x v="34"/>
    <x v="1"/>
    <x v="62"/>
    <s v="2020 Grunnskole"/>
    <n v="30"/>
  </r>
  <r>
    <s v="21 GRUNNSKOLER"/>
    <x v="20"/>
    <x v="34"/>
    <x v="1"/>
    <x v="72"/>
    <s v="2220 Skolelokaler"/>
    <n v="400"/>
  </r>
  <r>
    <s v="21 GRUNNSKOLER"/>
    <x v="20"/>
    <x v="34"/>
    <x v="1"/>
    <x v="86"/>
    <s v="2020 Grunnskole"/>
    <n v="120"/>
  </r>
  <r>
    <s v="21 GRUNNSKOLER"/>
    <x v="20"/>
    <x v="34"/>
    <x v="1"/>
    <x v="87"/>
    <s v="2220 Skolelokaler"/>
    <n v="150"/>
  </r>
  <r>
    <s v="21 GRUNNSKOLER"/>
    <x v="20"/>
    <x v="34"/>
    <x v="2"/>
    <x v="15"/>
    <s v="2020 Grunnskole"/>
    <n v="225"/>
  </r>
  <r>
    <s v="21 GRUNNSKOLER"/>
    <x v="20"/>
    <x v="34"/>
    <x v="2"/>
    <x v="90"/>
    <s v="2220 Skolelokaler"/>
    <n v="10"/>
  </r>
  <r>
    <s v="21 GRUNNSKOLER"/>
    <x v="20"/>
    <x v="34"/>
    <x v="2"/>
    <x v="48"/>
    <s v="2020 Grunnskole"/>
    <n v="70"/>
  </r>
  <r>
    <s v="21 GRUNNSKOLER"/>
    <x v="20"/>
    <x v="34"/>
    <x v="2"/>
    <x v="31"/>
    <s v="2020 Grunnskole"/>
    <n v="180"/>
  </r>
  <r>
    <s v="21 GRUNNSKOLER"/>
    <x v="20"/>
    <x v="34"/>
    <x v="3"/>
    <x v="16"/>
    <s v="2020 Grunnskole"/>
    <n v="150"/>
  </r>
  <r>
    <s v="21 GRUNNSKOLER"/>
    <x v="20"/>
    <x v="34"/>
    <x v="3"/>
    <x v="16"/>
    <s v="2220 Skolelokaler"/>
    <n v="140"/>
  </r>
  <r>
    <s v="21 GRUNNSKOLER"/>
    <x v="20"/>
    <x v="34"/>
    <x v="3"/>
    <x v="35"/>
    <s v="2020 Grunnskole"/>
    <n v="-72"/>
  </r>
  <r>
    <s v="21 GRUNNSKOLER"/>
    <x v="20"/>
    <x v="34"/>
    <x v="6"/>
    <x v="64"/>
    <s v="2150 Skolefritidstilbud"/>
    <n v="-1250"/>
  </r>
  <r>
    <s v="21 GRUNNSKOLER"/>
    <x v="20"/>
    <x v="34"/>
    <x v="6"/>
    <x v="91"/>
    <s v="2020 Grunnskole"/>
    <n v="-15"/>
  </r>
  <r>
    <s v="21 GRUNNSKOLER"/>
    <x v="20"/>
    <x v="34"/>
    <x v="4"/>
    <x v="33"/>
    <s v="2020 Grunnskole"/>
    <n v="-443"/>
  </r>
  <r>
    <s v="21 GRUNNSKOLER"/>
    <x v="20"/>
    <x v="34"/>
    <x v="4"/>
    <x v="18"/>
    <s v="2020 Grunnskole"/>
    <n v="-290"/>
  </r>
  <r>
    <s v="21 GRUNNSKOLER"/>
    <x v="20"/>
    <x v="34"/>
    <x v="4"/>
    <x v="43"/>
    <s v="2020 Grunnskole"/>
    <n v="-70"/>
  </r>
  <r>
    <s v="21 GRUNNSKOLER"/>
    <x v="21"/>
    <x v="35"/>
    <x v="0"/>
    <x v="0"/>
    <s v="2020 Grunnskole"/>
    <n v="2030"/>
  </r>
  <r>
    <s v="21 GRUNNSKOLER"/>
    <x v="21"/>
    <x v="35"/>
    <x v="0"/>
    <x v="77"/>
    <s v="2020 Grunnskole"/>
    <n v="18011"/>
  </r>
  <r>
    <s v="21 GRUNNSKOLER"/>
    <x v="21"/>
    <x v="35"/>
    <x v="0"/>
    <x v="78"/>
    <s v="2020 Grunnskole"/>
    <n v="175"/>
  </r>
  <r>
    <s v="21 GRUNNSKOLER"/>
    <x v="21"/>
    <x v="35"/>
    <x v="0"/>
    <x v="3"/>
    <s v="2020 Grunnskole"/>
    <n v="2694"/>
  </r>
  <r>
    <s v="21 GRUNNSKOLER"/>
    <x v="21"/>
    <x v="35"/>
    <x v="0"/>
    <x v="4"/>
    <s v="2020 Grunnskole"/>
    <n v="34"/>
  </r>
  <r>
    <s v="21 GRUNNSKOLER"/>
    <x v="21"/>
    <x v="35"/>
    <x v="0"/>
    <x v="5"/>
    <s v="2020 Grunnskole"/>
    <n v="3231"/>
  </r>
  <r>
    <s v="21 GRUNNSKOLER"/>
    <x v="21"/>
    <x v="35"/>
    <x v="1"/>
    <x v="22"/>
    <s v="2020 Grunnskole"/>
    <n v="40"/>
  </r>
  <r>
    <s v="21 GRUNNSKOLER"/>
    <x v="21"/>
    <x v="35"/>
    <x v="1"/>
    <x v="45"/>
    <s v="2020 Grunnskole"/>
    <n v="40"/>
  </r>
  <r>
    <s v="21 GRUNNSKOLER"/>
    <x v="21"/>
    <x v="35"/>
    <x v="1"/>
    <x v="79"/>
    <s v="2020 Grunnskole"/>
    <n v="20"/>
  </r>
  <r>
    <s v="21 GRUNNSKOLER"/>
    <x v="21"/>
    <x v="35"/>
    <x v="1"/>
    <x v="80"/>
    <s v="2020 Grunnskole"/>
    <n v="40"/>
  </r>
  <r>
    <s v="21 GRUNNSKOLER"/>
    <x v="21"/>
    <x v="35"/>
    <x v="1"/>
    <x v="82"/>
    <s v="2020 Grunnskole"/>
    <n v="30"/>
  </r>
  <r>
    <s v="21 GRUNNSKOLER"/>
    <x v="21"/>
    <x v="35"/>
    <x v="1"/>
    <x v="75"/>
    <s v="2020 Grunnskole"/>
    <n v="30"/>
  </r>
  <r>
    <s v="21 GRUNNSKOLER"/>
    <x v="21"/>
    <x v="35"/>
    <x v="1"/>
    <x v="51"/>
    <s v="2020 Grunnskole"/>
    <n v="50"/>
  </r>
  <r>
    <s v="21 GRUNNSKOLER"/>
    <x v="21"/>
    <x v="35"/>
    <x v="1"/>
    <x v="6"/>
    <s v="2020 Grunnskole"/>
    <n v="20"/>
  </r>
  <r>
    <s v="21 GRUNNSKOLER"/>
    <x v="21"/>
    <x v="35"/>
    <x v="1"/>
    <x v="7"/>
    <s v="2020 Grunnskole"/>
    <n v="100"/>
  </r>
  <r>
    <s v="21 GRUNNSKOLER"/>
    <x v="21"/>
    <x v="35"/>
    <x v="1"/>
    <x v="41"/>
    <s v="2020 Grunnskole"/>
    <n v="50"/>
  </r>
  <r>
    <s v="21 GRUNNSKOLER"/>
    <x v="21"/>
    <x v="35"/>
    <x v="1"/>
    <x v="93"/>
    <s v="2020 Grunnskole"/>
    <n v="20"/>
  </r>
  <r>
    <s v="21 GRUNNSKOLER"/>
    <x v="21"/>
    <x v="35"/>
    <x v="1"/>
    <x v="30"/>
    <s v="2020 Grunnskole"/>
    <n v="10"/>
  </r>
  <r>
    <s v="21 GRUNNSKOLER"/>
    <x v="21"/>
    <x v="35"/>
    <x v="1"/>
    <x v="55"/>
    <s v="2020 Grunnskole"/>
    <n v="8"/>
  </r>
  <r>
    <s v="21 GRUNNSKOLER"/>
    <x v="21"/>
    <x v="35"/>
    <x v="1"/>
    <x v="9"/>
    <s v="2020 Grunnskole"/>
    <n v="175"/>
  </r>
  <r>
    <s v="21 GRUNNSKOLER"/>
    <x v="21"/>
    <x v="35"/>
    <x v="1"/>
    <x v="10"/>
    <s v="2020 Grunnskole"/>
    <n v="20"/>
  </r>
  <r>
    <s v="21 GRUNNSKOLER"/>
    <x v="21"/>
    <x v="35"/>
    <x v="1"/>
    <x v="11"/>
    <s v="2020 Grunnskole"/>
    <n v="30"/>
  </r>
  <r>
    <s v="21 GRUNNSKOLER"/>
    <x v="21"/>
    <x v="35"/>
    <x v="1"/>
    <x v="84"/>
    <s v="2020 Grunnskole"/>
    <n v="6"/>
  </r>
  <r>
    <s v="21 GRUNNSKOLER"/>
    <x v="21"/>
    <x v="35"/>
    <x v="1"/>
    <x v="12"/>
    <s v="2020 Grunnskole"/>
    <n v="70"/>
  </r>
  <r>
    <s v="21 GRUNNSKOLER"/>
    <x v="21"/>
    <x v="35"/>
    <x v="1"/>
    <x v="62"/>
    <s v="2020 Grunnskole"/>
    <n v="10"/>
  </r>
  <r>
    <s v="21 GRUNNSKOLER"/>
    <x v="21"/>
    <x v="35"/>
    <x v="1"/>
    <x v="13"/>
    <s v="2020 Grunnskole"/>
    <n v="30"/>
  </r>
  <r>
    <s v="21 GRUNNSKOLER"/>
    <x v="21"/>
    <x v="35"/>
    <x v="1"/>
    <x v="72"/>
    <s v="2220 Skolelokaler"/>
    <n v="150"/>
  </r>
  <r>
    <s v="21 GRUNNSKOLER"/>
    <x v="21"/>
    <x v="35"/>
    <x v="1"/>
    <x v="94"/>
    <s v="2220 Skolelokaler"/>
    <n v="200"/>
  </r>
  <r>
    <s v="21 GRUNNSKOLER"/>
    <x v="21"/>
    <x v="35"/>
    <x v="1"/>
    <x v="25"/>
    <s v="2020 Grunnskole"/>
    <n v="90"/>
  </r>
  <r>
    <s v="21 GRUNNSKOLER"/>
    <x v="21"/>
    <x v="35"/>
    <x v="1"/>
    <x v="86"/>
    <s v="2020 Grunnskole"/>
    <n v="100"/>
  </r>
  <r>
    <s v="21 GRUNNSKOLER"/>
    <x v="21"/>
    <x v="35"/>
    <x v="1"/>
    <x v="14"/>
    <s v="2220 Skolelokaler"/>
    <n v="30"/>
  </r>
  <r>
    <s v="21 GRUNNSKOLER"/>
    <x v="21"/>
    <x v="35"/>
    <x v="1"/>
    <x v="87"/>
    <s v="2220 Skolelokaler"/>
    <n v="130"/>
  </r>
  <r>
    <s v="21 GRUNNSKOLER"/>
    <x v="21"/>
    <x v="35"/>
    <x v="2"/>
    <x v="15"/>
    <s v="2020 Grunnskole"/>
    <n v="159"/>
  </r>
  <r>
    <s v="21 GRUNNSKOLER"/>
    <x v="21"/>
    <x v="35"/>
    <x v="2"/>
    <x v="89"/>
    <s v="2020 Grunnskole"/>
    <n v="10"/>
  </r>
  <r>
    <s v="21 GRUNNSKOLER"/>
    <x v="21"/>
    <x v="35"/>
    <x v="2"/>
    <x v="90"/>
    <s v="2220 Skolelokaler"/>
    <n v="25"/>
  </r>
  <r>
    <s v="21 GRUNNSKOLER"/>
    <x v="21"/>
    <x v="35"/>
    <x v="2"/>
    <x v="48"/>
    <s v="2020 Grunnskole"/>
    <n v="80"/>
  </r>
  <r>
    <s v="21 GRUNNSKOLER"/>
    <x v="21"/>
    <x v="35"/>
    <x v="3"/>
    <x v="16"/>
    <s v="2020 Grunnskole"/>
    <n v="210"/>
  </r>
  <r>
    <s v="21 GRUNNSKOLER"/>
    <x v="21"/>
    <x v="35"/>
    <x v="3"/>
    <x v="16"/>
    <s v="2220 Skolelokaler"/>
    <n v="140"/>
  </r>
  <r>
    <s v="21 GRUNNSKOLER"/>
    <x v="21"/>
    <x v="35"/>
    <x v="3"/>
    <x v="32"/>
    <s v="2020 Grunnskole"/>
    <n v="0"/>
  </r>
  <r>
    <s v="21 GRUNNSKOLER"/>
    <x v="21"/>
    <x v="35"/>
    <x v="4"/>
    <x v="18"/>
    <s v="2020 Grunnskole"/>
    <n v="-210"/>
  </r>
  <r>
    <s v="21 GRUNNSKOLER"/>
    <x v="21"/>
    <x v="35"/>
    <x v="4"/>
    <x v="18"/>
    <s v="2220 Skolelokaler"/>
    <n v="-140"/>
  </r>
  <r>
    <s v="21 GRUNNSKOLER"/>
    <x v="21"/>
    <x v="35"/>
    <x v="4"/>
    <x v="29"/>
    <s v="2020 Grunnskole"/>
    <n v="-400"/>
  </r>
  <r>
    <s v="21 GRUNNSKOLER"/>
    <x v="21"/>
    <x v="36"/>
    <x v="0"/>
    <x v="0"/>
    <s v="2020 Grunnskole"/>
    <n v="2229"/>
  </r>
  <r>
    <s v="21 GRUNNSKOLER"/>
    <x v="21"/>
    <x v="36"/>
    <x v="0"/>
    <x v="77"/>
    <s v="2020 Grunnskole"/>
    <n v="515"/>
  </r>
  <r>
    <s v="21 GRUNNSKOLER"/>
    <x v="21"/>
    <x v="36"/>
    <x v="0"/>
    <x v="95"/>
    <s v="2020 Grunnskole"/>
    <n v="90"/>
  </r>
  <r>
    <s v="21 GRUNNSKOLER"/>
    <x v="21"/>
    <x v="36"/>
    <x v="0"/>
    <x v="3"/>
    <s v="2020 Grunnskole"/>
    <n v="438"/>
  </r>
  <r>
    <s v="21 GRUNNSKOLER"/>
    <x v="21"/>
    <x v="36"/>
    <x v="0"/>
    <x v="5"/>
    <s v="2020 Grunnskole"/>
    <n v="461"/>
  </r>
  <r>
    <s v="21 GRUNNSKOLER"/>
    <x v="21"/>
    <x v="36"/>
    <x v="1"/>
    <x v="22"/>
    <s v="2020 Grunnskole"/>
    <n v="4"/>
  </r>
  <r>
    <s v="21 GRUNNSKOLER"/>
    <x v="21"/>
    <x v="36"/>
    <x v="1"/>
    <x v="79"/>
    <s v="2020 Grunnskole"/>
    <n v="10"/>
  </r>
  <r>
    <s v="21 GRUNNSKOLER"/>
    <x v="21"/>
    <x v="36"/>
    <x v="1"/>
    <x v="51"/>
    <s v="2020 Grunnskole"/>
    <n v="50"/>
  </r>
  <r>
    <s v="21 GRUNNSKOLER"/>
    <x v="21"/>
    <x v="36"/>
    <x v="1"/>
    <x v="6"/>
    <s v="2020 Grunnskole"/>
    <n v="3"/>
  </r>
  <r>
    <s v="21 GRUNNSKOLER"/>
    <x v="21"/>
    <x v="36"/>
    <x v="1"/>
    <x v="7"/>
    <s v="2020 Grunnskole"/>
    <n v="50"/>
  </r>
  <r>
    <s v="21 GRUNNSKOLER"/>
    <x v="21"/>
    <x v="36"/>
    <x v="1"/>
    <x v="93"/>
    <s v="2020 Grunnskole"/>
    <n v="50"/>
  </r>
  <r>
    <s v="21 GRUNNSKOLER"/>
    <x v="21"/>
    <x v="36"/>
    <x v="1"/>
    <x v="30"/>
    <s v="2020 Grunnskole"/>
    <n v="3"/>
  </r>
  <r>
    <s v="21 GRUNNSKOLER"/>
    <x v="21"/>
    <x v="36"/>
    <x v="1"/>
    <x v="9"/>
    <s v="2020 Grunnskole"/>
    <n v="24"/>
  </r>
  <r>
    <s v="21 GRUNNSKOLER"/>
    <x v="21"/>
    <x v="36"/>
    <x v="1"/>
    <x v="10"/>
    <s v="2020 Grunnskole"/>
    <n v="10"/>
  </r>
  <r>
    <s v="21 GRUNNSKOLER"/>
    <x v="21"/>
    <x v="36"/>
    <x v="1"/>
    <x v="62"/>
    <s v="2020 Grunnskole"/>
    <n v="5"/>
  </r>
  <r>
    <s v="21 GRUNNSKOLER"/>
    <x v="21"/>
    <x v="36"/>
    <x v="1"/>
    <x v="25"/>
    <s v="2020 Grunnskole"/>
    <n v="136"/>
  </r>
  <r>
    <s v="21 GRUNNSKOLER"/>
    <x v="21"/>
    <x v="36"/>
    <x v="1"/>
    <x v="14"/>
    <s v="2020 Grunnskole"/>
    <n v="5"/>
  </r>
  <r>
    <s v="21 GRUNNSKOLER"/>
    <x v="21"/>
    <x v="36"/>
    <x v="2"/>
    <x v="15"/>
    <s v="2020 Grunnskole"/>
    <n v="70"/>
  </r>
  <r>
    <s v="21 GRUNNSKOLER"/>
    <x v="21"/>
    <x v="36"/>
    <x v="3"/>
    <x v="16"/>
    <s v="2020 Grunnskole"/>
    <n v="60"/>
  </r>
  <r>
    <s v="21 GRUNNSKOLER"/>
    <x v="21"/>
    <x v="36"/>
    <x v="3"/>
    <x v="32"/>
    <s v="2020 Grunnskole"/>
    <n v="0"/>
  </r>
  <r>
    <s v="21 GRUNNSKOLER"/>
    <x v="21"/>
    <x v="36"/>
    <x v="4"/>
    <x v="96"/>
    <s v="2020 Grunnskole"/>
    <n v="-300"/>
  </r>
  <r>
    <s v="21 GRUNNSKOLER"/>
    <x v="21"/>
    <x v="36"/>
    <x v="4"/>
    <x v="18"/>
    <s v="2020 Grunnskole"/>
    <n v="-60"/>
  </r>
  <r>
    <s v="21 GRUNNSKOLER"/>
    <x v="21"/>
    <x v="36"/>
    <x v="4"/>
    <x v="37"/>
    <s v="2020 Grunnskole"/>
    <n v="-1000"/>
  </r>
  <r>
    <s v="21 GRUNNSKOLER"/>
    <x v="22"/>
    <x v="37"/>
    <x v="0"/>
    <x v="0"/>
    <s v="2020 Grunnskole"/>
    <n v="1909"/>
  </r>
  <r>
    <s v="21 GRUNNSKOLER"/>
    <x v="22"/>
    <x v="37"/>
    <x v="0"/>
    <x v="77"/>
    <s v="2020 Grunnskole"/>
    <n v="16455"/>
  </r>
  <r>
    <s v="21 GRUNNSKOLER"/>
    <x v="22"/>
    <x v="37"/>
    <x v="0"/>
    <x v="95"/>
    <s v="2020 Grunnskole"/>
    <n v="105"/>
  </r>
  <r>
    <s v="21 GRUNNSKOLER"/>
    <x v="22"/>
    <x v="37"/>
    <x v="0"/>
    <x v="61"/>
    <s v="2020 Grunnskole"/>
    <n v="170"/>
  </r>
  <r>
    <s v="21 GRUNNSKOLER"/>
    <x v="22"/>
    <x v="37"/>
    <x v="0"/>
    <x v="3"/>
    <s v="2020 Grunnskole"/>
    <n v="2489"/>
  </r>
  <r>
    <s v="21 GRUNNSKOLER"/>
    <x v="22"/>
    <x v="37"/>
    <x v="0"/>
    <x v="4"/>
    <s v="2020 Grunnskole"/>
    <n v="30"/>
  </r>
  <r>
    <s v="21 GRUNNSKOLER"/>
    <x v="22"/>
    <x v="37"/>
    <x v="0"/>
    <x v="5"/>
    <s v="2020 Grunnskole"/>
    <n v="2979"/>
  </r>
  <r>
    <s v="21 GRUNNSKOLER"/>
    <x v="22"/>
    <x v="37"/>
    <x v="1"/>
    <x v="22"/>
    <s v="2020 Grunnskole"/>
    <n v="20"/>
  </r>
  <r>
    <s v="21 GRUNNSKOLER"/>
    <x v="22"/>
    <x v="37"/>
    <x v="1"/>
    <x v="45"/>
    <s v="2020 Grunnskole"/>
    <n v="20"/>
  </r>
  <r>
    <s v="21 GRUNNSKOLER"/>
    <x v="22"/>
    <x v="37"/>
    <x v="1"/>
    <x v="79"/>
    <s v="2020 Grunnskole"/>
    <n v="30"/>
  </r>
  <r>
    <s v="21 GRUNNSKOLER"/>
    <x v="22"/>
    <x v="37"/>
    <x v="1"/>
    <x v="80"/>
    <s v="2020 Grunnskole"/>
    <n v="45"/>
  </r>
  <r>
    <s v="21 GRUNNSKOLER"/>
    <x v="22"/>
    <x v="37"/>
    <x v="1"/>
    <x v="82"/>
    <s v="2020 Grunnskole"/>
    <n v="65"/>
  </r>
  <r>
    <s v="21 GRUNNSKOLER"/>
    <x v="22"/>
    <x v="37"/>
    <x v="1"/>
    <x v="51"/>
    <s v="2020 Grunnskole"/>
    <n v="7"/>
  </r>
  <r>
    <s v="21 GRUNNSKOLER"/>
    <x v="22"/>
    <x v="37"/>
    <x v="1"/>
    <x v="6"/>
    <s v="2020 Grunnskole"/>
    <n v="10"/>
  </r>
  <r>
    <s v="21 GRUNNSKOLER"/>
    <x v="22"/>
    <x v="37"/>
    <x v="1"/>
    <x v="7"/>
    <s v="2020 Grunnskole"/>
    <n v="50"/>
  </r>
  <r>
    <s v="21 GRUNNSKOLER"/>
    <x v="22"/>
    <x v="37"/>
    <x v="1"/>
    <x v="41"/>
    <s v="2020 Grunnskole"/>
    <n v="10"/>
  </r>
  <r>
    <s v="21 GRUNNSKOLER"/>
    <x v="22"/>
    <x v="37"/>
    <x v="1"/>
    <x v="93"/>
    <s v="2020 Grunnskole"/>
    <n v="15"/>
  </r>
  <r>
    <s v="21 GRUNNSKOLER"/>
    <x v="22"/>
    <x v="37"/>
    <x v="1"/>
    <x v="30"/>
    <s v="2020 Grunnskole"/>
    <n v="7"/>
  </r>
  <r>
    <s v="21 GRUNNSKOLER"/>
    <x v="22"/>
    <x v="37"/>
    <x v="1"/>
    <x v="55"/>
    <s v="2020 Grunnskole"/>
    <n v="6"/>
  </r>
  <r>
    <s v="21 GRUNNSKOLER"/>
    <x v="22"/>
    <x v="37"/>
    <x v="1"/>
    <x v="9"/>
    <s v="2020 Grunnskole"/>
    <n v="11"/>
  </r>
  <r>
    <s v="21 GRUNNSKOLER"/>
    <x v="22"/>
    <x v="37"/>
    <x v="1"/>
    <x v="10"/>
    <s v="2020 Grunnskole"/>
    <n v="20"/>
  </r>
  <r>
    <s v="21 GRUNNSKOLER"/>
    <x v="22"/>
    <x v="37"/>
    <x v="1"/>
    <x v="11"/>
    <s v="2020 Grunnskole"/>
    <n v="5"/>
  </r>
  <r>
    <s v="21 GRUNNSKOLER"/>
    <x v="22"/>
    <x v="37"/>
    <x v="1"/>
    <x v="12"/>
    <s v="2020 Grunnskole"/>
    <n v="5"/>
  </r>
  <r>
    <s v="21 GRUNNSKOLER"/>
    <x v="22"/>
    <x v="37"/>
    <x v="1"/>
    <x v="62"/>
    <s v="2020 Grunnskole"/>
    <n v="7"/>
  </r>
  <r>
    <s v="21 GRUNNSKOLER"/>
    <x v="22"/>
    <x v="37"/>
    <x v="1"/>
    <x v="13"/>
    <s v="2020 Grunnskole"/>
    <n v="10"/>
  </r>
  <r>
    <s v="21 GRUNNSKOLER"/>
    <x v="22"/>
    <x v="37"/>
    <x v="1"/>
    <x v="72"/>
    <s v="2220 Skolelokaler"/>
    <n v="400"/>
  </r>
  <r>
    <s v="21 GRUNNSKOLER"/>
    <x v="22"/>
    <x v="37"/>
    <x v="1"/>
    <x v="88"/>
    <s v="2020 Grunnskole"/>
    <n v="10"/>
  </r>
  <r>
    <s v="21 GRUNNSKOLER"/>
    <x v="22"/>
    <x v="37"/>
    <x v="1"/>
    <x v="86"/>
    <s v="2020 Grunnskole"/>
    <n v="110"/>
  </r>
  <r>
    <s v="21 GRUNNSKOLER"/>
    <x v="22"/>
    <x v="37"/>
    <x v="1"/>
    <x v="14"/>
    <s v="2020 Grunnskole"/>
    <n v="140"/>
  </r>
  <r>
    <s v="21 GRUNNSKOLER"/>
    <x v="22"/>
    <x v="37"/>
    <x v="1"/>
    <x v="87"/>
    <s v="2220 Skolelokaler"/>
    <n v="170"/>
  </r>
  <r>
    <s v="21 GRUNNSKOLER"/>
    <x v="22"/>
    <x v="37"/>
    <x v="2"/>
    <x v="15"/>
    <s v="2020 Grunnskole"/>
    <n v="165"/>
  </r>
  <r>
    <s v="21 GRUNNSKOLER"/>
    <x v="22"/>
    <x v="37"/>
    <x v="2"/>
    <x v="89"/>
    <s v="2020 Grunnskole"/>
    <n v="140"/>
  </r>
  <r>
    <s v="21 GRUNNSKOLER"/>
    <x v="22"/>
    <x v="37"/>
    <x v="2"/>
    <x v="48"/>
    <s v="2020 Grunnskole"/>
    <n v="30"/>
  </r>
  <r>
    <s v="21 GRUNNSKOLER"/>
    <x v="22"/>
    <x v="37"/>
    <x v="3"/>
    <x v="16"/>
    <s v="2020 Grunnskole"/>
    <n v="100"/>
  </r>
  <r>
    <s v="21 GRUNNSKOLER"/>
    <x v="22"/>
    <x v="37"/>
    <x v="3"/>
    <x v="16"/>
    <s v="2220 Skolelokaler"/>
    <n v="150"/>
  </r>
  <r>
    <s v="21 GRUNNSKOLER"/>
    <x v="22"/>
    <x v="37"/>
    <x v="6"/>
    <x v="92"/>
    <s v="2220 Skolelokaler"/>
    <n v="-10"/>
  </r>
  <r>
    <s v="21 GRUNNSKOLER"/>
    <x v="22"/>
    <x v="37"/>
    <x v="4"/>
    <x v="33"/>
    <s v="2020 Grunnskole"/>
    <n v="-445"/>
  </r>
  <r>
    <s v="21 GRUNNSKOLER"/>
    <x v="22"/>
    <x v="37"/>
    <x v="4"/>
    <x v="96"/>
    <s v="2020 Grunnskole"/>
    <n v="-10"/>
  </r>
  <r>
    <s v="21 GRUNNSKOLER"/>
    <x v="22"/>
    <x v="37"/>
    <x v="4"/>
    <x v="97"/>
    <s v="2020 Grunnskole"/>
    <n v="-400"/>
  </r>
  <r>
    <s v="21 GRUNNSKOLER"/>
    <x v="22"/>
    <x v="37"/>
    <x v="4"/>
    <x v="18"/>
    <s v="2020 Grunnskole"/>
    <n v="-100"/>
  </r>
  <r>
    <s v="21 GRUNNSKOLER"/>
    <x v="22"/>
    <x v="37"/>
    <x v="4"/>
    <x v="18"/>
    <s v="2220 Skolelokaler"/>
    <n v="-150"/>
  </r>
  <r>
    <s v="21 GRUNNSKOLER"/>
    <x v="22"/>
    <x v="37"/>
    <x v="4"/>
    <x v="37"/>
    <s v="2020 Grunnskole"/>
    <n v="-1625"/>
  </r>
  <r>
    <s v="21 GRUNNSKOLER"/>
    <x v="22"/>
    <x v="37"/>
    <x v="4"/>
    <x v="29"/>
    <s v="2020 Grunnskole"/>
    <n v="-790"/>
  </r>
  <r>
    <s v="21 GRUNNSKOLER"/>
    <x v="23"/>
    <x v="38"/>
    <x v="0"/>
    <x v="0"/>
    <s v="2020 Grunnskole"/>
    <n v="3146"/>
  </r>
  <r>
    <s v="21 GRUNNSKOLER"/>
    <x v="23"/>
    <x v="38"/>
    <x v="0"/>
    <x v="77"/>
    <s v="2020 Grunnskole"/>
    <n v="19590"/>
  </r>
  <r>
    <s v="21 GRUNNSKOLER"/>
    <x v="23"/>
    <x v="38"/>
    <x v="0"/>
    <x v="78"/>
    <s v="2020 Grunnskole"/>
    <n v="150"/>
  </r>
  <r>
    <s v="21 GRUNNSKOLER"/>
    <x v="23"/>
    <x v="38"/>
    <x v="0"/>
    <x v="95"/>
    <s v="2020 Grunnskole"/>
    <n v="300"/>
  </r>
  <r>
    <s v="21 GRUNNSKOLER"/>
    <x v="23"/>
    <x v="38"/>
    <x v="0"/>
    <x v="42"/>
    <s v="2020 Grunnskole"/>
    <n v="40"/>
  </r>
  <r>
    <s v="21 GRUNNSKOLER"/>
    <x v="23"/>
    <x v="38"/>
    <x v="0"/>
    <x v="3"/>
    <s v="2020 Grunnskole"/>
    <n v="3129"/>
  </r>
  <r>
    <s v="21 GRUNNSKOLER"/>
    <x v="23"/>
    <x v="38"/>
    <x v="0"/>
    <x v="4"/>
    <s v="2020 Grunnskole"/>
    <n v="40"/>
  </r>
  <r>
    <s v="21 GRUNNSKOLER"/>
    <x v="23"/>
    <x v="38"/>
    <x v="0"/>
    <x v="5"/>
    <s v="2020 Grunnskole"/>
    <n v="3715"/>
  </r>
  <r>
    <s v="21 GRUNNSKOLER"/>
    <x v="23"/>
    <x v="38"/>
    <x v="1"/>
    <x v="22"/>
    <s v="2020 Grunnskole"/>
    <n v="30"/>
  </r>
  <r>
    <s v="21 GRUNNSKOLER"/>
    <x v="23"/>
    <x v="38"/>
    <x v="1"/>
    <x v="45"/>
    <s v="2020 Grunnskole"/>
    <n v="200"/>
  </r>
  <r>
    <s v="21 GRUNNSKOLER"/>
    <x v="23"/>
    <x v="38"/>
    <x v="1"/>
    <x v="79"/>
    <s v="2020 Grunnskole"/>
    <n v="100"/>
  </r>
  <r>
    <s v="21 GRUNNSKOLER"/>
    <x v="23"/>
    <x v="38"/>
    <x v="1"/>
    <x v="80"/>
    <s v="2020 Grunnskole"/>
    <n v="50"/>
  </r>
  <r>
    <s v="21 GRUNNSKOLER"/>
    <x v="23"/>
    <x v="38"/>
    <x v="1"/>
    <x v="82"/>
    <s v="2020 Grunnskole"/>
    <n v="6"/>
  </r>
  <r>
    <s v="21 GRUNNSKOLER"/>
    <x v="23"/>
    <x v="38"/>
    <x v="1"/>
    <x v="75"/>
    <s v="2020 Grunnskole"/>
    <n v="20"/>
  </r>
  <r>
    <s v="21 GRUNNSKOLER"/>
    <x v="23"/>
    <x v="38"/>
    <x v="1"/>
    <x v="83"/>
    <s v="2020 Grunnskole"/>
    <n v="8"/>
  </r>
  <r>
    <s v="21 GRUNNSKOLER"/>
    <x v="23"/>
    <x v="38"/>
    <x v="1"/>
    <x v="51"/>
    <s v="2020 Grunnskole"/>
    <n v="20"/>
  </r>
  <r>
    <s v="21 GRUNNSKOLER"/>
    <x v="23"/>
    <x v="38"/>
    <x v="1"/>
    <x v="6"/>
    <s v="2020 Grunnskole"/>
    <n v="12"/>
  </r>
  <r>
    <s v="21 GRUNNSKOLER"/>
    <x v="23"/>
    <x v="38"/>
    <x v="1"/>
    <x v="7"/>
    <s v="2020 Grunnskole"/>
    <n v="70"/>
  </r>
  <r>
    <s v="21 GRUNNSKOLER"/>
    <x v="23"/>
    <x v="38"/>
    <x v="1"/>
    <x v="55"/>
    <s v="2020 Grunnskole"/>
    <n v="5"/>
  </r>
  <r>
    <s v="21 GRUNNSKOLER"/>
    <x v="23"/>
    <x v="38"/>
    <x v="1"/>
    <x v="9"/>
    <s v="2020 Grunnskole"/>
    <n v="40"/>
  </r>
  <r>
    <s v="21 GRUNNSKOLER"/>
    <x v="23"/>
    <x v="38"/>
    <x v="1"/>
    <x v="10"/>
    <s v="2020 Grunnskole"/>
    <n v="25"/>
  </r>
  <r>
    <s v="21 GRUNNSKOLER"/>
    <x v="23"/>
    <x v="38"/>
    <x v="1"/>
    <x v="11"/>
    <s v="2020 Grunnskole"/>
    <n v="10"/>
  </r>
  <r>
    <s v="21 GRUNNSKOLER"/>
    <x v="23"/>
    <x v="38"/>
    <x v="1"/>
    <x v="12"/>
    <s v="2020 Grunnskole"/>
    <n v="10"/>
  </r>
  <r>
    <s v="21 GRUNNSKOLER"/>
    <x v="23"/>
    <x v="38"/>
    <x v="1"/>
    <x v="62"/>
    <s v="2020 Grunnskole"/>
    <n v="60"/>
  </r>
  <r>
    <s v="21 GRUNNSKOLER"/>
    <x v="23"/>
    <x v="38"/>
    <x v="1"/>
    <x v="72"/>
    <s v="2220 Skolelokaler"/>
    <n v="450"/>
  </r>
  <r>
    <s v="21 GRUNNSKOLER"/>
    <x v="23"/>
    <x v="38"/>
    <x v="1"/>
    <x v="98"/>
    <s v="2220 Skolelokaler"/>
    <n v="150"/>
  </r>
  <r>
    <s v="21 GRUNNSKOLER"/>
    <x v="23"/>
    <x v="38"/>
    <x v="1"/>
    <x v="86"/>
    <s v="2020 Grunnskole"/>
    <n v="140"/>
  </r>
  <r>
    <s v="21 GRUNNSKOLER"/>
    <x v="23"/>
    <x v="38"/>
    <x v="1"/>
    <x v="14"/>
    <s v="2020 Grunnskole"/>
    <n v="160"/>
  </r>
  <r>
    <s v="21 GRUNNSKOLER"/>
    <x v="23"/>
    <x v="38"/>
    <x v="1"/>
    <x v="87"/>
    <s v="2220 Skolelokaler"/>
    <n v="200"/>
  </r>
  <r>
    <s v="21 GRUNNSKOLER"/>
    <x v="23"/>
    <x v="38"/>
    <x v="2"/>
    <x v="15"/>
    <s v="2020 Grunnskole"/>
    <n v="190"/>
  </r>
  <r>
    <s v="21 GRUNNSKOLER"/>
    <x v="23"/>
    <x v="38"/>
    <x v="2"/>
    <x v="89"/>
    <s v="2020 Grunnskole"/>
    <n v="121"/>
  </r>
  <r>
    <s v="21 GRUNNSKOLER"/>
    <x v="23"/>
    <x v="38"/>
    <x v="2"/>
    <x v="90"/>
    <s v="2220 Skolelokaler"/>
    <n v="60"/>
  </r>
  <r>
    <s v="21 GRUNNSKOLER"/>
    <x v="23"/>
    <x v="38"/>
    <x v="2"/>
    <x v="31"/>
    <s v="2020 Grunnskole"/>
    <n v="200"/>
  </r>
  <r>
    <s v="21 GRUNNSKOLER"/>
    <x v="23"/>
    <x v="38"/>
    <x v="3"/>
    <x v="16"/>
    <s v="2020 Grunnskole"/>
    <n v="168"/>
  </r>
  <r>
    <s v="21 GRUNNSKOLER"/>
    <x v="23"/>
    <x v="38"/>
    <x v="3"/>
    <x v="16"/>
    <s v="2220 Skolelokaler"/>
    <n v="170"/>
  </r>
  <r>
    <s v="21 GRUNNSKOLER"/>
    <x v="23"/>
    <x v="38"/>
    <x v="3"/>
    <x v="35"/>
    <s v="2020 Grunnskole"/>
    <n v="338"/>
  </r>
  <r>
    <s v="21 GRUNNSKOLER"/>
    <x v="23"/>
    <x v="38"/>
    <x v="4"/>
    <x v="33"/>
    <s v="2020 Grunnskole"/>
    <n v="-100"/>
  </r>
  <r>
    <s v="21 GRUNNSKOLER"/>
    <x v="23"/>
    <x v="38"/>
    <x v="4"/>
    <x v="18"/>
    <s v="2020 Grunnskole"/>
    <n v="-168"/>
  </r>
  <r>
    <s v="21 GRUNNSKOLER"/>
    <x v="23"/>
    <x v="38"/>
    <x v="4"/>
    <x v="18"/>
    <s v="2220 Skolelokaler"/>
    <n v="-170"/>
  </r>
  <r>
    <s v="21 GRUNNSKOLER"/>
    <x v="23"/>
    <x v="38"/>
    <x v="4"/>
    <x v="29"/>
    <s v="2020 Grunnskole"/>
    <n v="-1320"/>
  </r>
  <r>
    <s v="21 GRUNNSKOLER"/>
    <x v="24"/>
    <x v="39"/>
    <x v="0"/>
    <x v="0"/>
    <s v="2020 Grunnskole"/>
    <n v="139"/>
  </r>
  <r>
    <s v="21 GRUNNSKOLER"/>
    <x v="24"/>
    <x v="39"/>
    <x v="0"/>
    <x v="0"/>
    <s v="2130 Voksenopplæring"/>
    <n v="1983"/>
  </r>
  <r>
    <s v="21 GRUNNSKOLER"/>
    <x v="24"/>
    <x v="39"/>
    <x v="0"/>
    <x v="77"/>
    <s v="2020 Grunnskole"/>
    <n v="4000"/>
  </r>
  <r>
    <s v="21 GRUNNSKOLER"/>
    <x v="24"/>
    <x v="39"/>
    <x v="0"/>
    <x v="77"/>
    <s v="2130 Voksenopplæring"/>
    <n v="6782"/>
  </r>
  <r>
    <s v="21 GRUNNSKOLER"/>
    <x v="24"/>
    <x v="39"/>
    <x v="0"/>
    <x v="78"/>
    <s v="2020 Grunnskole"/>
    <n v="80"/>
  </r>
  <r>
    <s v="21 GRUNNSKOLER"/>
    <x v="24"/>
    <x v="39"/>
    <x v="0"/>
    <x v="78"/>
    <s v="2130 Voksenopplæring"/>
    <n v="96"/>
  </r>
  <r>
    <s v="21 GRUNNSKOLER"/>
    <x v="24"/>
    <x v="39"/>
    <x v="0"/>
    <x v="95"/>
    <s v="2130 Voksenopplæring"/>
    <n v="500"/>
  </r>
  <r>
    <s v="21 GRUNNSKOLER"/>
    <x v="24"/>
    <x v="39"/>
    <x v="0"/>
    <x v="42"/>
    <s v="2130 Voksenopplæring"/>
    <n v="75"/>
  </r>
  <r>
    <s v="21 GRUNNSKOLER"/>
    <x v="24"/>
    <x v="39"/>
    <x v="0"/>
    <x v="99"/>
    <s v="2020 Grunnskole"/>
    <n v="25"/>
  </r>
  <r>
    <s v="21 GRUNNSKOLER"/>
    <x v="24"/>
    <x v="39"/>
    <x v="0"/>
    <x v="1"/>
    <s v="2130 Voksenopplæring"/>
    <n v="15"/>
  </r>
  <r>
    <s v="21 GRUNNSKOLER"/>
    <x v="24"/>
    <x v="39"/>
    <x v="0"/>
    <x v="100"/>
    <s v="2130 Voksenopplæring"/>
    <n v="500"/>
  </r>
  <r>
    <s v="21 GRUNNSKOLER"/>
    <x v="24"/>
    <x v="39"/>
    <x v="0"/>
    <x v="3"/>
    <s v="2020 Grunnskole"/>
    <n v="555"/>
  </r>
  <r>
    <s v="21 GRUNNSKOLER"/>
    <x v="24"/>
    <x v="39"/>
    <x v="0"/>
    <x v="3"/>
    <s v="2130 Voksenopplæring"/>
    <n v="1306"/>
  </r>
  <r>
    <s v="21 GRUNNSKOLER"/>
    <x v="24"/>
    <x v="39"/>
    <x v="0"/>
    <x v="4"/>
    <s v="2020 Grunnskole"/>
    <n v="25"/>
  </r>
  <r>
    <s v="21 GRUNNSKOLER"/>
    <x v="24"/>
    <x v="39"/>
    <x v="0"/>
    <x v="5"/>
    <s v="2020 Grunnskole"/>
    <n v="677"/>
  </r>
  <r>
    <s v="21 GRUNNSKOLER"/>
    <x v="24"/>
    <x v="39"/>
    <x v="0"/>
    <x v="5"/>
    <s v="2130 Voksenopplæring"/>
    <n v="1587"/>
  </r>
  <r>
    <s v="21 GRUNNSKOLER"/>
    <x v="24"/>
    <x v="39"/>
    <x v="1"/>
    <x v="22"/>
    <s v="2020 Grunnskole"/>
    <n v="10"/>
  </r>
  <r>
    <s v="21 GRUNNSKOLER"/>
    <x v="24"/>
    <x v="39"/>
    <x v="1"/>
    <x v="22"/>
    <s v="2130 Voksenopplæring"/>
    <n v="10"/>
  </r>
  <r>
    <s v="21 GRUNNSKOLER"/>
    <x v="24"/>
    <x v="39"/>
    <x v="1"/>
    <x v="45"/>
    <s v="2020 Grunnskole"/>
    <n v="60"/>
  </r>
  <r>
    <s v="21 GRUNNSKOLER"/>
    <x v="24"/>
    <x v="39"/>
    <x v="1"/>
    <x v="45"/>
    <s v="2130 Voksenopplæring"/>
    <n v="130"/>
  </r>
  <r>
    <s v="21 GRUNNSKOLER"/>
    <x v="24"/>
    <x v="39"/>
    <x v="1"/>
    <x v="79"/>
    <s v="2020 Grunnskole"/>
    <n v="10"/>
  </r>
  <r>
    <s v="21 GRUNNSKOLER"/>
    <x v="24"/>
    <x v="39"/>
    <x v="1"/>
    <x v="79"/>
    <s v="2130 Voksenopplæring"/>
    <n v="10"/>
  </r>
  <r>
    <s v="21 GRUNNSKOLER"/>
    <x v="24"/>
    <x v="39"/>
    <x v="1"/>
    <x v="51"/>
    <s v="2020 Grunnskole"/>
    <n v="5"/>
  </r>
  <r>
    <s v="21 GRUNNSKOLER"/>
    <x v="24"/>
    <x v="39"/>
    <x v="1"/>
    <x v="51"/>
    <s v="2130 Voksenopplæring"/>
    <n v="3"/>
  </r>
  <r>
    <s v="21 GRUNNSKOLER"/>
    <x v="24"/>
    <x v="39"/>
    <x v="1"/>
    <x v="6"/>
    <s v="2130 Voksenopplæring"/>
    <n v="15"/>
  </r>
  <r>
    <s v="21 GRUNNSKOLER"/>
    <x v="24"/>
    <x v="39"/>
    <x v="1"/>
    <x v="7"/>
    <s v="2130 Voksenopplæring"/>
    <n v="35"/>
  </r>
  <r>
    <s v="21 GRUNNSKOLER"/>
    <x v="24"/>
    <x v="39"/>
    <x v="1"/>
    <x v="41"/>
    <s v="2130 Voksenopplæring"/>
    <n v="10"/>
  </r>
  <r>
    <s v="21 GRUNNSKOLER"/>
    <x v="24"/>
    <x v="39"/>
    <x v="1"/>
    <x v="30"/>
    <s v="2130 Voksenopplæring"/>
    <n v="10"/>
  </r>
  <r>
    <s v="21 GRUNNSKOLER"/>
    <x v="24"/>
    <x v="39"/>
    <x v="1"/>
    <x v="8"/>
    <s v="2130 Voksenopplæring"/>
    <n v="10"/>
  </r>
  <r>
    <s v="21 GRUNNSKOLER"/>
    <x v="24"/>
    <x v="39"/>
    <x v="1"/>
    <x v="9"/>
    <s v="2130 Voksenopplæring"/>
    <n v="100"/>
  </r>
  <r>
    <s v="21 GRUNNSKOLER"/>
    <x v="24"/>
    <x v="39"/>
    <x v="1"/>
    <x v="10"/>
    <s v="2130 Voksenopplæring"/>
    <n v="25"/>
  </r>
  <r>
    <s v="21 GRUNNSKOLER"/>
    <x v="24"/>
    <x v="39"/>
    <x v="1"/>
    <x v="11"/>
    <s v="2020 Grunnskole"/>
    <n v="30"/>
  </r>
  <r>
    <s v="21 GRUNNSKOLER"/>
    <x v="24"/>
    <x v="39"/>
    <x v="1"/>
    <x v="12"/>
    <s v="2130 Voksenopplæring"/>
    <n v="80"/>
  </r>
  <r>
    <s v="21 GRUNNSKOLER"/>
    <x v="24"/>
    <x v="39"/>
    <x v="1"/>
    <x v="25"/>
    <s v="2130 Voksenopplæring"/>
    <n v="2600"/>
  </r>
  <r>
    <s v="21 GRUNNSKOLER"/>
    <x v="24"/>
    <x v="39"/>
    <x v="1"/>
    <x v="14"/>
    <s v="2130 Voksenopplæring"/>
    <n v="150"/>
  </r>
  <r>
    <s v="21 GRUNNSKOLER"/>
    <x v="24"/>
    <x v="39"/>
    <x v="2"/>
    <x v="15"/>
    <s v="2130 Voksenopplæring"/>
    <n v="20"/>
  </r>
  <r>
    <s v="21 GRUNNSKOLER"/>
    <x v="24"/>
    <x v="39"/>
    <x v="2"/>
    <x v="48"/>
    <s v="2130 Voksenopplæring"/>
    <n v="60"/>
  </r>
  <r>
    <s v="21 GRUNNSKOLER"/>
    <x v="24"/>
    <x v="39"/>
    <x v="3"/>
    <x v="16"/>
    <s v="2020 Grunnskole"/>
    <n v="766"/>
  </r>
  <r>
    <s v="21 GRUNNSKOLER"/>
    <x v="24"/>
    <x v="39"/>
    <x v="6"/>
    <x v="101"/>
    <s v="2020 Grunnskole"/>
    <n v="-700"/>
  </r>
  <r>
    <s v="21 GRUNNSKOLER"/>
    <x v="24"/>
    <x v="39"/>
    <x v="6"/>
    <x v="101"/>
    <s v="2130 Voksenopplæring"/>
    <n v="-1550"/>
  </r>
  <r>
    <s v="21 GRUNNSKOLER"/>
    <x v="24"/>
    <x v="39"/>
    <x v="4"/>
    <x v="33"/>
    <s v="2130 Voksenopplæring"/>
    <n v="-8638"/>
  </r>
  <r>
    <s v="21 GRUNNSKOLER"/>
    <x v="24"/>
    <x v="39"/>
    <x v="4"/>
    <x v="18"/>
    <s v="2020 Grunnskole"/>
    <n v="-766"/>
  </r>
  <r>
    <s v="21 GRUNNSKOLER"/>
    <x v="24"/>
    <x v="39"/>
    <x v="4"/>
    <x v="29"/>
    <s v="2130 Voksenopplæring"/>
    <n v="-2394"/>
  </r>
  <r>
    <s v="21 GRUNNSKOLER"/>
    <x v="24"/>
    <x v="39"/>
    <x v="4"/>
    <x v="43"/>
    <s v="2130 Voksenopplæring"/>
    <n v="-35"/>
  </r>
  <r>
    <s v="23 BARNEHAGER"/>
    <x v="25"/>
    <x v="40"/>
    <x v="0"/>
    <x v="0"/>
    <s v="2010 Førskole/barnehage"/>
    <n v="1104"/>
  </r>
  <r>
    <s v="23 BARNEHAGER"/>
    <x v="25"/>
    <x v="40"/>
    <x v="0"/>
    <x v="1"/>
    <s v="2010 Førskole/barnehage"/>
    <n v="5"/>
  </r>
  <r>
    <s v="23 BARNEHAGER"/>
    <x v="25"/>
    <x v="40"/>
    <x v="0"/>
    <x v="3"/>
    <s v="2010 Førskole/barnehage"/>
    <n v="177"/>
  </r>
  <r>
    <s v="23 BARNEHAGER"/>
    <x v="25"/>
    <x v="40"/>
    <x v="0"/>
    <x v="4"/>
    <s v="2010 Førskole/barnehage"/>
    <n v="3"/>
  </r>
  <r>
    <s v="23 BARNEHAGER"/>
    <x v="25"/>
    <x v="40"/>
    <x v="0"/>
    <x v="5"/>
    <s v="2010 Førskole/barnehage"/>
    <n v="181"/>
  </r>
  <r>
    <s v="23 BARNEHAGER"/>
    <x v="25"/>
    <x v="40"/>
    <x v="1"/>
    <x v="45"/>
    <s v="2010 Førskole/barnehage"/>
    <n v="5"/>
  </r>
  <r>
    <s v="23 BARNEHAGER"/>
    <x v="25"/>
    <x v="40"/>
    <x v="1"/>
    <x v="79"/>
    <s v="2010 Førskole/barnehage"/>
    <n v="5"/>
  </r>
  <r>
    <s v="23 BARNEHAGER"/>
    <x v="25"/>
    <x v="40"/>
    <x v="1"/>
    <x v="9"/>
    <s v="2010 Førskole/barnehage"/>
    <n v="140"/>
  </r>
  <r>
    <s v="23 BARNEHAGER"/>
    <x v="25"/>
    <x v="40"/>
    <x v="1"/>
    <x v="10"/>
    <s v="2010 Førskole/barnehage"/>
    <n v="18"/>
  </r>
  <r>
    <s v="23 BARNEHAGER"/>
    <x v="25"/>
    <x v="40"/>
    <x v="1"/>
    <x v="14"/>
    <s v="2010 Førskole/barnehage"/>
    <n v="10"/>
  </r>
  <r>
    <s v="23 BARNEHAGER"/>
    <x v="25"/>
    <x v="40"/>
    <x v="5"/>
    <x v="102"/>
    <s v="2010 Førskole/barnehage"/>
    <n v="1852"/>
  </r>
  <r>
    <s v="23 BARNEHAGER"/>
    <x v="25"/>
    <x v="40"/>
    <x v="3"/>
    <x v="16"/>
    <s v="2010 Førskole/barnehage"/>
    <n v="20"/>
  </r>
  <r>
    <s v="23 BARNEHAGER"/>
    <x v="25"/>
    <x v="40"/>
    <x v="3"/>
    <x v="35"/>
    <s v="2010 Førskole/barnehage"/>
    <n v="8250.125"/>
  </r>
  <r>
    <s v="23 BARNEHAGER"/>
    <x v="25"/>
    <x v="40"/>
    <x v="3"/>
    <x v="35"/>
    <s v="2020 Grunnskole"/>
    <n v="-3611"/>
  </r>
  <r>
    <s v="23 BARNEHAGER"/>
    <x v="25"/>
    <x v="40"/>
    <x v="3"/>
    <x v="35"/>
    <s v="2110 Styrket tilbud til førskolebarn"/>
    <n v="-1320"/>
  </r>
  <r>
    <s v="23 BARNEHAGER"/>
    <x v="25"/>
    <x v="40"/>
    <x v="4"/>
    <x v="33"/>
    <s v="2010 Førskole/barnehage"/>
    <n v="-600"/>
  </r>
  <r>
    <s v="23 BARNEHAGER"/>
    <x v="25"/>
    <x v="40"/>
    <x v="4"/>
    <x v="18"/>
    <s v="2010 Førskole/barnehage"/>
    <n v="-20"/>
  </r>
  <r>
    <s v="23 BARNEHAGER"/>
    <x v="25"/>
    <x v="40"/>
    <x v="4"/>
    <x v="29"/>
    <s v="2010 Førskole/barnehage"/>
    <n v="-200"/>
  </r>
  <r>
    <s v="23 BARNEHAGER"/>
    <x v="25"/>
    <x v="41"/>
    <x v="5"/>
    <x v="102"/>
    <s v="2010 Førskole/barnehage"/>
    <n v="87000"/>
  </r>
  <r>
    <s v="23 BARNEHAGER"/>
    <x v="25"/>
    <x v="41"/>
    <x v="5"/>
    <x v="102"/>
    <s v="2110 Styrket tilbud til førskolebarn"/>
    <n v="5000"/>
  </r>
  <r>
    <s v="23 BARNEHAGER"/>
    <x v="25"/>
    <x v="42"/>
    <x v="0"/>
    <x v="0"/>
    <s v="2010 Førskole/barnehage"/>
    <n v="3329"/>
  </r>
  <r>
    <s v="23 BARNEHAGER"/>
    <x v="25"/>
    <x v="42"/>
    <x v="0"/>
    <x v="0"/>
    <s v="2110 Styrket tilbud til førskolebarn"/>
    <n v="577"/>
  </r>
  <r>
    <s v="23 BARNEHAGER"/>
    <x v="25"/>
    <x v="42"/>
    <x v="0"/>
    <x v="78"/>
    <s v="2010 Førskole/barnehage"/>
    <n v="66"/>
  </r>
  <r>
    <s v="23 BARNEHAGER"/>
    <x v="25"/>
    <x v="42"/>
    <x v="0"/>
    <x v="61"/>
    <s v="2010 Førskole/barnehage"/>
    <n v="16"/>
  </r>
  <r>
    <s v="23 BARNEHAGER"/>
    <x v="25"/>
    <x v="42"/>
    <x v="0"/>
    <x v="3"/>
    <s v="2010 Førskole/barnehage"/>
    <n v="586"/>
  </r>
  <r>
    <s v="23 BARNEHAGER"/>
    <x v="25"/>
    <x v="42"/>
    <x v="0"/>
    <x v="3"/>
    <s v="2110 Styrket tilbud til førskolebarn"/>
    <n v="92"/>
  </r>
  <r>
    <s v="23 BARNEHAGER"/>
    <x v="25"/>
    <x v="42"/>
    <x v="0"/>
    <x v="4"/>
    <s v="2010 Førskole/barnehage"/>
    <n v="8"/>
  </r>
  <r>
    <s v="23 BARNEHAGER"/>
    <x v="25"/>
    <x v="42"/>
    <x v="0"/>
    <x v="5"/>
    <s v="2010 Førskole/barnehage"/>
    <n v="565"/>
  </r>
  <r>
    <s v="23 BARNEHAGER"/>
    <x v="25"/>
    <x v="42"/>
    <x v="0"/>
    <x v="5"/>
    <s v="2110 Styrket tilbud til førskolebarn"/>
    <n v="95"/>
  </r>
  <r>
    <s v="23 BARNEHAGER"/>
    <x v="25"/>
    <x v="42"/>
    <x v="1"/>
    <x v="22"/>
    <s v="2010 Førskole/barnehage"/>
    <n v="3"/>
  </r>
  <r>
    <s v="23 BARNEHAGER"/>
    <x v="25"/>
    <x v="42"/>
    <x v="1"/>
    <x v="81"/>
    <s v="2010 Førskole/barnehage"/>
    <n v="12"/>
  </r>
  <r>
    <s v="23 BARNEHAGER"/>
    <x v="25"/>
    <x v="42"/>
    <x v="1"/>
    <x v="51"/>
    <s v="2010 Førskole/barnehage"/>
    <n v="104"/>
  </r>
  <r>
    <s v="23 BARNEHAGER"/>
    <x v="25"/>
    <x v="42"/>
    <x v="1"/>
    <x v="6"/>
    <s v="2010 Førskole/barnehage"/>
    <n v="1"/>
  </r>
  <r>
    <s v="23 BARNEHAGER"/>
    <x v="25"/>
    <x v="42"/>
    <x v="1"/>
    <x v="7"/>
    <s v="2010 Førskole/barnehage"/>
    <n v="15"/>
  </r>
  <r>
    <s v="23 BARNEHAGER"/>
    <x v="25"/>
    <x v="42"/>
    <x v="1"/>
    <x v="30"/>
    <s v="2010 Førskole/barnehage"/>
    <n v="5"/>
  </r>
  <r>
    <s v="23 BARNEHAGER"/>
    <x v="25"/>
    <x v="42"/>
    <x v="1"/>
    <x v="9"/>
    <s v="2010 Førskole/barnehage"/>
    <n v="9"/>
  </r>
  <r>
    <s v="23 BARNEHAGER"/>
    <x v="25"/>
    <x v="42"/>
    <x v="1"/>
    <x v="84"/>
    <s v="2010 Førskole/barnehage"/>
    <n v="6"/>
  </r>
  <r>
    <s v="23 BARNEHAGER"/>
    <x v="25"/>
    <x v="42"/>
    <x v="1"/>
    <x v="72"/>
    <s v="2210 Førskolelokaler/barnehager"/>
    <n v="58"/>
  </r>
  <r>
    <s v="23 BARNEHAGER"/>
    <x v="25"/>
    <x v="42"/>
    <x v="1"/>
    <x v="87"/>
    <s v="2210 Førskolelokaler/barnehager"/>
    <n v="38"/>
  </r>
  <r>
    <s v="23 BARNEHAGER"/>
    <x v="25"/>
    <x v="42"/>
    <x v="2"/>
    <x v="15"/>
    <s v="2010 Førskole/barnehage"/>
    <n v="12"/>
  </r>
  <r>
    <s v="23 BARNEHAGER"/>
    <x v="25"/>
    <x v="42"/>
    <x v="2"/>
    <x v="48"/>
    <s v="2010 Førskole/barnehage"/>
    <n v="3"/>
  </r>
  <r>
    <s v="23 BARNEHAGER"/>
    <x v="25"/>
    <x v="42"/>
    <x v="3"/>
    <x v="16"/>
    <s v="2010 Førskole/barnehage"/>
    <n v="18"/>
  </r>
  <r>
    <s v="23 BARNEHAGER"/>
    <x v="25"/>
    <x v="42"/>
    <x v="3"/>
    <x v="16"/>
    <s v="2210 Førskolelokaler/barnehager"/>
    <n v="25"/>
  </r>
  <r>
    <s v="23 BARNEHAGER"/>
    <x v="25"/>
    <x v="42"/>
    <x v="6"/>
    <x v="64"/>
    <s v="2010 Førskole/barnehage"/>
    <n v="-638.048"/>
  </r>
  <r>
    <s v="23 BARNEHAGER"/>
    <x v="25"/>
    <x v="42"/>
    <x v="6"/>
    <x v="38"/>
    <s v="2010 Førskole/barnehage"/>
    <n v="-97"/>
  </r>
  <r>
    <s v="23 BARNEHAGER"/>
    <x v="25"/>
    <x v="42"/>
    <x v="4"/>
    <x v="18"/>
    <s v="2010 Førskole/barnehage"/>
    <n v="-18"/>
  </r>
  <r>
    <s v="23 BARNEHAGER"/>
    <x v="25"/>
    <x v="42"/>
    <x v="4"/>
    <x v="18"/>
    <s v="2210 Førskolelokaler/barnehager"/>
    <n v="-25"/>
  </r>
  <r>
    <s v="23 BARNEHAGER"/>
    <x v="25"/>
    <x v="43"/>
    <x v="0"/>
    <x v="0"/>
    <s v="2010 Førskole/barnehage"/>
    <n v="10089"/>
  </r>
  <r>
    <s v="23 BARNEHAGER"/>
    <x v="25"/>
    <x v="43"/>
    <x v="0"/>
    <x v="0"/>
    <s v="2110 Styrket tilbud til førskolebarn"/>
    <n v="745"/>
  </r>
  <r>
    <s v="23 BARNEHAGER"/>
    <x v="25"/>
    <x v="43"/>
    <x v="0"/>
    <x v="78"/>
    <s v="2010 Førskole/barnehage"/>
    <n v="203"/>
  </r>
  <r>
    <s v="23 BARNEHAGER"/>
    <x v="25"/>
    <x v="43"/>
    <x v="0"/>
    <x v="61"/>
    <s v="2010 Førskole/barnehage"/>
    <n v="50"/>
  </r>
  <r>
    <s v="23 BARNEHAGER"/>
    <x v="25"/>
    <x v="43"/>
    <x v="0"/>
    <x v="3"/>
    <s v="2010 Førskole/barnehage"/>
    <n v="1589"/>
  </r>
  <r>
    <s v="23 BARNEHAGER"/>
    <x v="25"/>
    <x v="43"/>
    <x v="0"/>
    <x v="3"/>
    <s v="2110 Styrket tilbud til førskolebarn"/>
    <n v="118"/>
  </r>
  <r>
    <s v="23 BARNEHAGER"/>
    <x v="25"/>
    <x v="43"/>
    <x v="0"/>
    <x v="4"/>
    <s v="2010 Førskole/barnehage"/>
    <n v="23"/>
  </r>
  <r>
    <s v="23 BARNEHAGER"/>
    <x v="25"/>
    <x v="43"/>
    <x v="0"/>
    <x v="5"/>
    <s v="2010 Førskole/barnehage"/>
    <n v="1681"/>
  </r>
  <r>
    <s v="23 BARNEHAGER"/>
    <x v="25"/>
    <x v="43"/>
    <x v="0"/>
    <x v="5"/>
    <s v="2110 Styrket tilbud til førskolebarn"/>
    <n v="122"/>
  </r>
  <r>
    <s v="23 BARNEHAGER"/>
    <x v="25"/>
    <x v="43"/>
    <x v="1"/>
    <x v="22"/>
    <s v="2010 Førskole/barnehage"/>
    <n v="10"/>
  </r>
  <r>
    <s v="23 BARNEHAGER"/>
    <x v="25"/>
    <x v="43"/>
    <x v="1"/>
    <x v="81"/>
    <s v="2010 Førskole/barnehage"/>
    <n v="33"/>
  </r>
  <r>
    <s v="23 BARNEHAGER"/>
    <x v="25"/>
    <x v="43"/>
    <x v="1"/>
    <x v="51"/>
    <s v="2010 Førskole/barnehage"/>
    <n v="307"/>
  </r>
  <r>
    <s v="23 BARNEHAGER"/>
    <x v="25"/>
    <x v="43"/>
    <x v="1"/>
    <x v="6"/>
    <s v="2010 Førskole/barnehage"/>
    <n v="1"/>
  </r>
  <r>
    <s v="23 BARNEHAGER"/>
    <x v="25"/>
    <x v="43"/>
    <x v="1"/>
    <x v="7"/>
    <s v="2010 Førskole/barnehage"/>
    <n v="82"/>
  </r>
  <r>
    <s v="23 BARNEHAGER"/>
    <x v="25"/>
    <x v="43"/>
    <x v="1"/>
    <x v="30"/>
    <s v="2010 Førskole/barnehage"/>
    <n v="12"/>
  </r>
  <r>
    <s v="23 BARNEHAGER"/>
    <x v="25"/>
    <x v="43"/>
    <x v="1"/>
    <x v="9"/>
    <s v="2010 Førskole/barnehage"/>
    <n v="27"/>
  </r>
  <r>
    <s v="23 BARNEHAGER"/>
    <x v="25"/>
    <x v="43"/>
    <x v="1"/>
    <x v="84"/>
    <s v="2010 Førskole/barnehage"/>
    <n v="16"/>
  </r>
  <r>
    <s v="23 BARNEHAGER"/>
    <x v="25"/>
    <x v="43"/>
    <x v="1"/>
    <x v="72"/>
    <s v="2210 Førskolelokaler/barnehager"/>
    <n v="129"/>
  </r>
  <r>
    <s v="23 BARNEHAGER"/>
    <x v="25"/>
    <x v="43"/>
    <x v="1"/>
    <x v="14"/>
    <s v="2010 Førskole/barnehage"/>
    <n v="5"/>
  </r>
  <r>
    <s v="23 BARNEHAGER"/>
    <x v="25"/>
    <x v="43"/>
    <x v="1"/>
    <x v="87"/>
    <s v="2210 Førskolelokaler/barnehager"/>
    <n v="96"/>
  </r>
  <r>
    <s v="23 BARNEHAGER"/>
    <x v="25"/>
    <x v="43"/>
    <x v="2"/>
    <x v="15"/>
    <s v="2010 Førskole/barnehage"/>
    <n v="27"/>
  </r>
  <r>
    <s v="23 BARNEHAGER"/>
    <x v="25"/>
    <x v="43"/>
    <x v="2"/>
    <x v="48"/>
    <s v="2010 Førskole/barnehage"/>
    <n v="3"/>
  </r>
  <r>
    <s v="23 BARNEHAGER"/>
    <x v="25"/>
    <x v="43"/>
    <x v="3"/>
    <x v="16"/>
    <s v="2010 Førskole/barnehage"/>
    <n v="74"/>
  </r>
  <r>
    <s v="23 BARNEHAGER"/>
    <x v="25"/>
    <x v="43"/>
    <x v="3"/>
    <x v="16"/>
    <s v="2210 Førskolelokaler/barnehager"/>
    <n v="56"/>
  </r>
  <r>
    <s v="23 BARNEHAGER"/>
    <x v="25"/>
    <x v="43"/>
    <x v="6"/>
    <x v="64"/>
    <s v="2010 Førskole/barnehage"/>
    <n v="-2943.7809999999999"/>
  </r>
  <r>
    <s v="23 BARNEHAGER"/>
    <x v="25"/>
    <x v="43"/>
    <x v="6"/>
    <x v="38"/>
    <s v="2010 Førskole/barnehage"/>
    <n v="-319"/>
  </r>
  <r>
    <s v="23 BARNEHAGER"/>
    <x v="25"/>
    <x v="43"/>
    <x v="4"/>
    <x v="18"/>
    <s v="2010 Førskole/barnehage"/>
    <n v="-81"/>
  </r>
  <r>
    <s v="23 BARNEHAGER"/>
    <x v="25"/>
    <x v="43"/>
    <x v="4"/>
    <x v="18"/>
    <s v="2210 Førskolelokaler/barnehager"/>
    <n v="-49"/>
  </r>
  <r>
    <s v="23 BARNEHAGER"/>
    <x v="25"/>
    <x v="44"/>
    <x v="0"/>
    <x v="0"/>
    <s v="2010 Førskole/barnehage"/>
    <n v="4965"/>
  </r>
  <r>
    <s v="23 BARNEHAGER"/>
    <x v="25"/>
    <x v="44"/>
    <x v="0"/>
    <x v="0"/>
    <s v="2110 Styrket tilbud til førskolebarn"/>
    <n v="386"/>
  </r>
  <r>
    <s v="23 BARNEHAGER"/>
    <x v="25"/>
    <x v="44"/>
    <x v="0"/>
    <x v="78"/>
    <s v="2010 Førskole/barnehage"/>
    <n v="99"/>
  </r>
  <r>
    <s v="23 BARNEHAGER"/>
    <x v="25"/>
    <x v="44"/>
    <x v="0"/>
    <x v="61"/>
    <s v="2010 Førskole/barnehage"/>
    <n v="25"/>
  </r>
  <r>
    <s v="23 BARNEHAGER"/>
    <x v="25"/>
    <x v="44"/>
    <x v="0"/>
    <x v="3"/>
    <s v="2010 Førskole/barnehage"/>
    <n v="814"/>
  </r>
  <r>
    <s v="23 BARNEHAGER"/>
    <x v="25"/>
    <x v="44"/>
    <x v="0"/>
    <x v="3"/>
    <s v="2110 Styrket tilbud til førskolebarn"/>
    <n v="61"/>
  </r>
  <r>
    <s v="23 BARNEHAGER"/>
    <x v="25"/>
    <x v="44"/>
    <x v="0"/>
    <x v="4"/>
    <s v="2010 Førskole/barnehage"/>
    <n v="12"/>
  </r>
  <r>
    <s v="23 BARNEHAGER"/>
    <x v="25"/>
    <x v="44"/>
    <x v="0"/>
    <x v="5"/>
    <s v="2010 Førskole/barnehage"/>
    <n v="832"/>
  </r>
  <r>
    <s v="23 BARNEHAGER"/>
    <x v="25"/>
    <x v="44"/>
    <x v="0"/>
    <x v="5"/>
    <s v="2110 Styrket tilbud til førskolebarn"/>
    <n v="63"/>
  </r>
  <r>
    <s v="23 BARNEHAGER"/>
    <x v="25"/>
    <x v="44"/>
    <x v="1"/>
    <x v="22"/>
    <s v="2010 Førskole/barnehage"/>
    <n v="6"/>
  </r>
  <r>
    <s v="23 BARNEHAGER"/>
    <x v="25"/>
    <x v="44"/>
    <x v="1"/>
    <x v="81"/>
    <s v="2010 Førskole/barnehage"/>
    <n v="18"/>
  </r>
  <r>
    <s v="23 BARNEHAGER"/>
    <x v="25"/>
    <x v="44"/>
    <x v="1"/>
    <x v="51"/>
    <s v="2010 Førskole/barnehage"/>
    <n v="168"/>
  </r>
  <r>
    <s v="23 BARNEHAGER"/>
    <x v="25"/>
    <x v="44"/>
    <x v="1"/>
    <x v="7"/>
    <s v="2010 Førskole/barnehage"/>
    <n v="25"/>
  </r>
  <r>
    <s v="23 BARNEHAGER"/>
    <x v="25"/>
    <x v="44"/>
    <x v="1"/>
    <x v="7"/>
    <s v="2210 Førskolelokaler/barnehager"/>
    <n v="2"/>
  </r>
  <r>
    <s v="23 BARNEHAGER"/>
    <x v="25"/>
    <x v="44"/>
    <x v="1"/>
    <x v="30"/>
    <s v="2010 Førskole/barnehage"/>
    <n v="2"/>
  </r>
  <r>
    <s v="23 BARNEHAGER"/>
    <x v="25"/>
    <x v="44"/>
    <x v="1"/>
    <x v="9"/>
    <s v="2010 Førskole/barnehage"/>
    <n v="1"/>
  </r>
  <r>
    <s v="23 BARNEHAGER"/>
    <x v="25"/>
    <x v="44"/>
    <x v="1"/>
    <x v="84"/>
    <s v="2010 Førskole/barnehage"/>
    <n v="9"/>
  </r>
  <r>
    <s v="23 BARNEHAGER"/>
    <x v="25"/>
    <x v="44"/>
    <x v="1"/>
    <x v="72"/>
    <s v="2210 Førskolelokaler/barnehager"/>
    <n v="40"/>
  </r>
  <r>
    <s v="23 BARNEHAGER"/>
    <x v="25"/>
    <x v="44"/>
    <x v="1"/>
    <x v="87"/>
    <s v="2210 Førskolelokaler/barnehager"/>
    <n v="60"/>
  </r>
  <r>
    <s v="23 BARNEHAGER"/>
    <x v="25"/>
    <x v="44"/>
    <x v="2"/>
    <x v="15"/>
    <s v="2010 Førskole/barnehage"/>
    <n v="15"/>
  </r>
  <r>
    <s v="23 BARNEHAGER"/>
    <x v="25"/>
    <x v="44"/>
    <x v="2"/>
    <x v="48"/>
    <s v="2210 Førskolelokaler/barnehager"/>
    <n v="25"/>
  </r>
  <r>
    <s v="23 BARNEHAGER"/>
    <x v="25"/>
    <x v="44"/>
    <x v="3"/>
    <x v="16"/>
    <s v="2010 Førskole/barnehage"/>
    <n v="95"/>
  </r>
  <r>
    <s v="23 BARNEHAGER"/>
    <x v="25"/>
    <x v="44"/>
    <x v="6"/>
    <x v="64"/>
    <s v="2010 Førskole/barnehage"/>
    <n v="-1506.6179999999999"/>
  </r>
  <r>
    <s v="23 BARNEHAGER"/>
    <x v="25"/>
    <x v="44"/>
    <x v="6"/>
    <x v="38"/>
    <s v="2010 Førskole/barnehage"/>
    <n v="-168"/>
  </r>
  <r>
    <s v="23 BARNEHAGER"/>
    <x v="25"/>
    <x v="44"/>
    <x v="4"/>
    <x v="18"/>
    <s v="2010 Førskole/barnehage"/>
    <n v="-95"/>
  </r>
  <r>
    <s v="23 BARNEHAGER"/>
    <x v="25"/>
    <x v="45"/>
    <x v="0"/>
    <x v="0"/>
    <s v="2010 Førskole/barnehage"/>
    <n v="3127"/>
  </r>
  <r>
    <s v="23 BARNEHAGER"/>
    <x v="25"/>
    <x v="45"/>
    <x v="0"/>
    <x v="0"/>
    <s v="2110 Styrket tilbud til førskolebarn"/>
    <n v="431"/>
  </r>
  <r>
    <s v="23 BARNEHAGER"/>
    <x v="25"/>
    <x v="45"/>
    <x v="0"/>
    <x v="78"/>
    <s v="2010 Førskole/barnehage"/>
    <n v="86"/>
  </r>
  <r>
    <s v="23 BARNEHAGER"/>
    <x v="25"/>
    <x v="45"/>
    <x v="0"/>
    <x v="61"/>
    <s v="2010 Førskole/barnehage"/>
    <n v="21"/>
  </r>
  <r>
    <s v="23 BARNEHAGER"/>
    <x v="25"/>
    <x v="45"/>
    <x v="0"/>
    <x v="3"/>
    <s v="2010 Førskole/barnehage"/>
    <n v="517"/>
  </r>
  <r>
    <s v="23 BARNEHAGER"/>
    <x v="25"/>
    <x v="45"/>
    <x v="0"/>
    <x v="3"/>
    <s v="2110 Styrket tilbud til førskolebarn"/>
    <n v="68"/>
  </r>
  <r>
    <s v="23 BARNEHAGER"/>
    <x v="25"/>
    <x v="45"/>
    <x v="0"/>
    <x v="4"/>
    <s v="2010 Førskole/barnehage"/>
    <n v="9"/>
  </r>
  <r>
    <s v="23 BARNEHAGER"/>
    <x v="25"/>
    <x v="45"/>
    <x v="0"/>
    <x v="5"/>
    <s v="2010 Førskole/barnehage"/>
    <n v="529"/>
  </r>
  <r>
    <s v="23 BARNEHAGER"/>
    <x v="25"/>
    <x v="45"/>
    <x v="0"/>
    <x v="5"/>
    <s v="2110 Styrket tilbud til førskolebarn"/>
    <n v="71"/>
  </r>
  <r>
    <s v="23 BARNEHAGER"/>
    <x v="25"/>
    <x v="45"/>
    <x v="1"/>
    <x v="22"/>
    <s v="2010 Førskole/barnehage"/>
    <n v="3"/>
  </r>
  <r>
    <s v="23 BARNEHAGER"/>
    <x v="25"/>
    <x v="45"/>
    <x v="1"/>
    <x v="81"/>
    <s v="2010 Førskole/barnehage"/>
    <n v="10"/>
  </r>
  <r>
    <s v="23 BARNEHAGER"/>
    <x v="25"/>
    <x v="45"/>
    <x v="1"/>
    <x v="51"/>
    <s v="2010 Førskole/barnehage"/>
    <n v="120"/>
  </r>
  <r>
    <s v="23 BARNEHAGER"/>
    <x v="25"/>
    <x v="45"/>
    <x v="1"/>
    <x v="7"/>
    <s v="2010 Førskole/barnehage"/>
    <n v="19"/>
  </r>
  <r>
    <s v="23 BARNEHAGER"/>
    <x v="25"/>
    <x v="45"/>
    <x v="1"/>
    <x v="41"/>
    <s v="2020 Grunnskole"/>
    <n v="5"/>
  </r>
  <r>
    <s v="23 BARNEHAGER"/>
    <x v="25"/>
    <x v="45"/>
    <x v="1"/>
    <x v="30"/>
    <s v="2010 Førskole/barnehage"/>
    <n v="3"/>
  </r>
  <r>
    <s v="23 BARNEHAGER"/>
    <x v="25"/>
    <x v="45"/>
    <x v="1"/>
    <x v="9"/>
    <s v="2020 Grunnskole"/>
    <n v="10"/>
  </r>
  <r>
    <s v="23 BARNEHAGER"/>
    <x v="25"/>
    <x v="45"/>
    <x v="1"/>
    <x v="84"/>
    <s v="2010 Førskole/barnehage"/>
    <n v="5"/>
  </r>
  <r>
    <s v="23 BARNEHAGER"/>
    <x v="25"/>
    <x v="45"/>
    <x v="1"/>
    <x v="72"/>
    <s v="2210 Førskolelokaler/barnehager"/>
    <n v="55"/>
  </r>
  <r>
    <s v="23 BARNEHAGER"/>
    <x v="25"/>
    <x v="45"/>
    <x v="1"/>
    <x v="87"/>
    <s v="2210 Førskolelokaler/barnehager"/>
    <n v="25"/>
  </r>
  <r>
    <s v="23 BARNEHAGER"/>
    <x v="25"/>
    <x v="45"/>
    <x v="2"/>
    <x v="15"/>
    <s v="2010 Førskole/barnehage"/>
    <n v="10"/>
  </r>
  <r>
    <s v="23 BARNEHAGER"/>
    <x v="25"/>
    <x v="45"/>
    <x v="3"/>
    <x v="16"/>
    <s v="2010 Førskole/barnehage"/>
    <n v="30"/>
  </r>
  <r>
    <s v="23 BARNEHAGER"/>
    <x v="25"/>
    <x v="45"/>
    <x v="3"/>
    <x v="16"/>
    <s v="2210 Førskolelokaler/barnehager"/>
    <n v="25"/>
  </r>
  <r>
    <s v="23 BARNEHAGER"/>
    <x v="25"/>
    <x v="45"/>
    <x v="6"/>
    <x v="64"/>
    <s v="2010 Førskole/barnehage"/>
    <n v="-942.12099999999998"/>
  </r>
  <r>
    <s v="23 BARNEHAGER"/>
    <x v="25"/>
    <x v="45"/>
    <x v="6"/>
    <x v="38"/>
    <s v="2010 Førskole/barnehage"/>
    <n v="-120"/>
  </r>
  <r>
    <s v="23 BARNEHAGER"/>
    <x v="25"/>
    <x v="45"/>
    <x v="4"/>
    <x v="18"/>
    <s v="2010 Førskole/barnehage"/>
    <n v="-30"/>
  </r>
  <r>
    <s v="23 BARNEHAGER"/>
    <x v="25"/>
    <x v="45"/>
    <x v="4"/>
    <x v="18"/>
    <s v="2210 Førskolelokaler/barnehager"/>
    <n v="-25"/>
  </r>
  <r>
    <s v="23 BARNEHAGER"/>
    <x v="25"/>
    <x v="46"/>
    <x v="0"/>
    <x v="0"/>
    <s v="2010 Førskole/barnehage"/>
    <n v="8471"/>
  </r>
  <r>
    <s v="23 BARNEHAGER"/>
    <x v="25"/>
    <x v="46"/>
    <x v="0"/>
    <x v="0"/>
    <s v="2110 Styrket tilbud til førskolebarn"/>
    <n v="391"/>
  </r>
  <r>
    <s v="23 BARNEHAGER"/>
    <x v="25"/>
    <x v="46"/>
    <x v="0"/>
    <x v="78"/>
    <s v="2010 Førskole/barnehage"/>
    <n v="201"/>
  </r>
  <r>
    <s v="23 BARNEHAGER"/>
    <x v="25"/>
    <x v="46"/>
    <x v="0"/>
    <x v="61"/>
    <s v="2010 Førskole/barnehage"/>
    <n v="50"/>
  </r>
  <r>
    <s v="23 BARNEHAGER"/>
    <x v="25"/>
    <x v="46"/>
    <x v="0"/>
    <x v="3"/>
    <s v="2010 Førskole/barnehage"/>
    <n v="1382"/>
  </r>
  <r>
    <s v="23 BARNEHAGER"/>
    <x v="25"/>
    <x v="46"/>
    <x v="0"/>
    <x v="3"/>
    <s v="2110 Styrket tilbud til førskolebarn"/>
    <n v="92"/>
  </r>
  <r>
    <s v="23 BARNEHAGER"/>
    <x v="25"/>
    <x v="46"/>
    <x v="0"/>
    <x v="4"/>
    <s v="2010 Førskole/barnehage"/>
    <n v="22"/>
  </r>
  <r>
    <s v="23 BARNEHAGER"/>
    <x v="25"/>
    <x v="46"/>
    <x v="0"/>
    <x v="5"/>
    <s v="2010 Førskole/barnehage"/>
    <n v="1521"/>
  </r>
  <r>
    <s v="23 BARNEHAGER"/>
    <x v="25"/>
    <x v="46"/>
    <x v="0"/>
    <x v="5"/>
    <s v="2110 Styrket tilbud til førskolebarn"/>
    <n v="40"/>
  </r>
  <r>
    <s v="23 BARNEHAGER"/>
    <x v="25"/>
    <x v="46"/>
    <x v="1"/>
    <x v="22"/>
    <s v="2010 Førskole/barnehage"/>
    <n v="12"/>
  </r>
  <r>
    <s v="23 BARNEHAGER"/>
    <x v="25"/>
    <x v="46"/>
    <x v="1"/>
    <x v="45"/>
    <s v="2010 Førskole/barnehage"/>
    <n v="4"/>
  </r>
  <r>
    <s v="23 BARNEHAGER"/>
    <x v="25"/>
    <x v="46"/>
    <x v="1"/>
    <x v="81"/>
    <s v="2010 Førskole/barnehage"/>
    <n v="20"/>
  </r>
  <r>
    <s v="23 BARNEHAGER"/>
    <x v="25"/>
    <x v="46"/>
    <x v="1"/>
    <x v="83"/>
    <s v="2010 Førskole/barnehage"/>
    <n v="3"/>
  </r>
  <r>
    <s v="23 BARNEHAGER"/>
    <x v="25"/>
    <x v="46"/>
    <x v="1"/>
    <x v="51"/>
    <s v="2010 Førskole/barnehage"/>
    <n v="310"/>
  </r>
  <r>
    <s v="23 BARNEHAGER"/>
    <x v="25"/>
    <x v="46"/>
    <x v="1"/>
    <x v="7"/>
    <s v="2010 Førskole/barnehage"/>
    <n v="32"/>
  </r>
  <r>
    <s v="23 BARNEHAGER"/>
    <x v="25"/>
    <x v="46"/>
    <x v="1"/>
    <x v="41"/>
    <s v="2010 Førskole/barnehage"/>
    <n v="10"/>
  </r>
  <r>
    <s v="23 BARNEHAGER"/>
    <x v="25"/>
    <x v="46"/>
    <x v="1"/>
    <x v="30"/>
    <s v="2010 Førskole/barnehage"/>
    <n v="5"/>
  </r>
  <r>
    <s v="23 BARNEHAGER"/>
    <x v="25"/>
    <x v="46"/>
    <x v="1"/>
    <x v="9"/>
    <s v="2010 Førskole/barnehage"/>
    <n v="120"/>
  </r>
  <r>
    <s v="23 BARNEHAGER"/>
    <x v="25"/>
    <x v="46"/>
    <x v="1"/>
    <x v="10"/>
    <s v="2010 Førskole/barnehage"/>
    <n v="8"/>
  </r>
  <r>
    <s v="23 BARNEHAGER"/>
    <x v="25"/>
    <x v="46"/>
    <x v="1"/>
    <x v="84"/>
    <s v="2010 Førskole/barnehage"/>
    <n v="21"/>
  </r>
  <r>
    <s v="23 BARNEHAGER"/>
    <x v="25"/>
    <x v="46"/>
    <x v="1"/>
    <x v="72"/>
    <s v="2210 Førskolelokaler/barnehager"/>
    <n v="150"/>
  </r>
  <r>
    <s v="23 BARNEHAGER"/>
    <x v="25"/>
    <x v="46"/>
    <x v="1"/>
    <x v="87"/>
    <s v="2210 Førskolelokaler/barnehager"/>
    <n v="60"/>
  </r>
  <r>
    <s v="23 BARNEHAGER"/>
    <x v="25"/>
    <x v="46"/>
    <x v="2"/>
    <x v="15"/>
    <s v="2010 Førskole/barnehage"/>
    <n v="36"/>
  </r>
  <r>
    <s v="23 BARNEHAGER"/>
    <x v="25"/>
    <x v="46"/>
    <x v="2"/>
    <x v="48"/>
    <s v="2010 Førskole/barnehage"/>
    <n v="30"/>
  </r>
  <r>
    <s v="23 BARNEHAGER"/>
    <x v="25"/>
    <x v="46"/>
    <x v="3"/>
    <x v="16"/>
    <s v="2010 Førskole/barnehage"/>
    <n v="136"/>
  </r>
  <r>
    <s v="23 BARNEHAGER"/>
    <x v="25"/>
    <x v="46"/>
    <x v="3"/>
    <x v="35"/>
    <s v="2010 Førskole/barnehage"/>
    <n v="476"/>
  </r>
  <r>
    <s v="23 BARNEHAGER"/>
    <x v="25"/>
    <x v="46"/>
    <x v="6"/>
    <x v="64"/>
    <s v="2010 Førskole/barnehage"/>
    <n v="-2776.4789999999998"/>
  </r>
  <r>
    <s v="23 BARNEHAGER"/>
    <x v="25"/>
    <x v="46"/>
    <x v="6"/>
    <x v="38"/>
    <s v="2010 Førskole/barnehage"/>
    <n v="-310"/>
  </r>
  <r>
    <s v="23 BARNEHAGER"/>
    <x v="25"/>
    <x v="46"/>
    <x v="4"/>
    <x v="18"/>
    <s v="2010 Førskole/barnehage"/>
    <n v="-136"/>
  </r>
  <r>
    <s v="23 BARNEHAGER"/>
    <x v="25"/>
    <x v="47"/>
    <x v="0"/>
    <x v="0"/>
    <s v="2010 Førskole/barnehage"/>
    <n v="4221"/>
  </r>
  <r>
    <s v="23 BARNEHAGER"/>
    <x v="25"/>
    <x v="47"/>
    <x v="0"/>
    <x v="0"/>
    <s v="2110 Styrket tilbud til førskolebarn"/>
    <n v="268"/>
  </r>
  <r>
    <s v="23 BARNEHAGER"/>
    <x v="25"/>
    <x v="47"/>
    <x v="0"/>
    <x v="78"/>
    <s v="2010 Førskole/barnehage"/>
    <n v="77"/>
  </r>
  <r>
    <s v="23 BARNEHAGER"/>
    <x v="25"/>
    <x v="47"/>
    <x v="0"/>
    <x v="61"/>
    <s v="2010 Førskole/barnehage"/>
    <n v="20"/>
  </r>
  <r>
    <s v="23 BARNEHAGER"/>
    <x v="25"/>
    <x v="47"/>
    <x v="0"/>
    <x v="3"/>
    <s v="2010 Førskole/barnehage"/>
    <n v="691"/>
  </r>
  <r>
    <s v="23 BARNEHAGER"/>
    <x v="25"/>
    <x v="47"/>
    <x v="0"/>
    <x v="3"/>
    <s v="2110 Styrket tilbud til førskolebarn"/>
    <n v="42"/>
  </r>
  <r>
    <s v="23 BARNEHAGER"/>
    <x v="25"/>
    <x v="47"/>
    <x v="0"/>
    <x v="4"/>
    <s v="2010 Førskole/barnehage"/>
    <n v="10"/>
  </r>
  <r>
    <s v="23 BARNEHAGER"/>
    <x v="25"/>
    <x v="47"/>
    <x v="0"/>
    <x v="5"/>
    <s v="2010 Førskole/barnehage"/>
    <n v="706"/>
  </r>
  <r>
    <s v="23 BARNEHAGER"/>
    <x v="25"/>
    <x v="47"/>
    <x v="0"/>
    <x v="5"/>
    <s v="2110 Styrket tilbud til førskolebarn"/>
    <n v="44"/>
  </r>
  <r>
    <s v="23 BARNEHAGER"/>
    <x v="25"/>
    <x v="47"/>
    <x v="1"/>
    <x v="22"/>
    <s v="2010 Førskole/barnehage"/>
    <n v="3"/>
  </r>
  <r>
    <s v="23 BARNEHAGER"/>
    <x v="25"/>
    <x v="47"/>
    <x v="1"/>
    <x v="81"/>
    <s v="2010 Førskole/barnehage"/>
    <n v="15"/>
  </r>
  <r>
    <s v="23 BARNEHAGER"/>
    <x v="25"/>
    <x v="47"/>
    <x v="1"/>
    <x v="51"/>
    <s v="2010 Førskole/barnehage"/>
    <n v="132"/>
  </r>
  <r>
    <s v="23 BARNEHAGER"/>
    <x v="25"/>
    <x v="47"/>
    <x v="1"/>
    <x v="7"/>
    <s v="2010 Førskole/barnehage"/>
    <n v="20"/>
  </r>
  <r>
    <s v="23 BARNEHAGER"/>
    <x v="25"/>
    <x v="47"/>
    <x v="1"/>
    <x v="30"/>
    <s v="2010 Førskole/barnehage"/>
    <n v="3"/>
  </r>
  <r>
    <s v="23 BARNEHAGER"/>
    <x v="25"/>
    <x v="47"/>
    <x v="1"/>
    <x v="9"/>
    <s v="2010 Førskole/barnehage"/>
    <n v="5"/>
  </r>
  <r>
    <s v="23 BARNEHAGER"/>
    <x v="25"/>
    <x v="47"/>
    <x v="1"/>
    <x v="84"/>
    <s v="2010 Førskole/barnehage"/>
    <n v="7"/>
  </r>
  <r>
    <s v="23 BARNEHAGER"/>
    <x v="25"/>
    <x v="47"/>
    <x v="1"/>
    <x v="72"/>
    <s v="2210 Førskolelokaler/barnehager"/>
    <n v="40"/>
  </r>
  <r>
    <s v="23 BARNEHAGER"/>
    <x v="25"/>
    <x v="47"/>
    <x v="1"/>
    <x v="87"/>
    <s v="2210 Førskolelokaler/barnehager"/>
    <n v="46"/>
  </r>
  <r>
    <s v="23 BARNEHAGER"/>
    <x v="25"/>
    <x v="47"/>
    <x v="2"/>
    <x v="15"/>
    <s v="2010 Førskole/barnehage"/>
    <n v="10"/>
  </r>
  <r>
    <s v="23 BARNEHAGER"/>
    <x v="25"/>
    <x v="47"/>
    <x v="2"/>
    <x v="48"/>
    <s v="2010 Førskole/barnehage"/>
    <n v="15"/>
  </r>
  <r>
    <s v="23 BARNEHAGER"/>
    <x v="25"/>
    <x v="47"/>
    <x v="3"/>
    <x v="16"/>
    <s v="2010 Førskole/barnehage"/>
    <n v="31"/>
  </r>
  <r>
    <s v="23 BARNEHAGER"/>
    <x v="25"/>
    <x v="47"/>
    <x v="3"/>
    <x v="16"/>
    <s v="2210 Førskolelokaler/barnehager"/>
    <n v="29"/>
  </r>
  <r>
    <s v="23 BARNEHAGER"/>
    <x v="25"/>
    <x v="47"/>
    <x v="6"/>
    <x v="64"/>
    <s v="2010 Førskole/barnehage"/>
    <n v="-997.774"/>
  </r>
  <r>
    <s v="23 BARNEHAGER"/>
    <x v="25"/>
    <x v="47"/>
    <x v="6"/>
    <x v="38"/>
    <s v="2010 Førskole/barnehage"/>
    <n v="-132"/>
  </r>
  <r>
    <s v="23 BARNEHAGER"/>
    <x v="25"/>
    <x v="47"/>
    <x v="4"/>
    <x v="18"/>
    <s v="2010 Førskole/barnehage"/>
    <n v="-31"/>
  </r>
  <r>
    <s v="23 BARNEHAGER"/>
    <x v="25"/>
    <x v="47"/>
    <x v="4"/>
    <x v="18"/>
    <s v="2210 Førskolelokaler/barnehager"/>
    <n v="-29"/>
  </r>
  <r>
    <s v="23 BARNEHAGER"/>
    <x v="25"/>
    <x v="48"/>
    <x v="0"/>
    <x v="0"/>
    <s v="2010 Førskole/barnehage"/>
    <n v="2350"/>
  </r>
  <r>
    <s v="23 BARNEHAGER"/>
    <x v="25"/>
    <x v="48"/>
    <x v="0"/>
    <x v="0"/>
    <s v="2110 Styrket tilbud til førskolebarn"/>
    <n v="102"/>
  </r>
  <r>
    <s v="23 BARNEHAGER"/>
    <x v="25"/>
    <x v="48"/>
    <x v="0"/>
    <x v="78"/>
    <s v="2010 Førskole/barnehage"/>
    <n v="48"/>
  </r>
  <r>
    <s v="23 BARNEHAGER"/>
    <x v="25"/>
    <x v="48"/>
    <x v="0"/>
    <x v="61"/>
    <s v="2010 Førskole/barnehage"/>
    <n v="12"/>
  </r>
  <r>
    <s v="23 BARNEHAGER"/>
    <x v="25"/>
    <x v="48"/>
    <x v="0"/>
    <x v="3"/>
    <s v="2010 Førskole/barnehage"/>
    <n v="412"/>
  </r>
  <r>
    <s v="23 BARNEHAGER"/>
    <x v="25"/>
    <x v="48"/>
    <x v="0"/>
    <x v="3"/>
    <s v="2110 Styrket tilbud til førskolebarn"/>
    <n v="15"/>
  </r>
  <r>
    <s v="23 BARNEHAGER"/>
    <x v="25"/>
    <x v="48"/>
    <x v="0"/>
    <x v="4"/>
    <s v="2010 Førskole/barnehage"/>
    <n v="5"/>
  </r>
  <r>
    <s v="23 BARNEHAGER"/>
    <x v="25"/>
    <x v="48"/>
    <x v="0"/>
    <x v="5"/>
    <s v="2010 Førskole/barnehage"/>
    <n v="399"/>
  </r>
  <r>
    <s v="23 BARNEHAGER"/>
    <x v="25"/>
    <x v="48"/>
    <x v="0"/>
    <x v="5"/>
    <s v="2110 Styrket tilbud til førskolebarn"/>
    <n v="17"/>
  </r>
  <r>
    <s v="23 BARNEHAGER"/>
    <x v="25"/>
    <x v="48"/>
    <x v="1"/>
    <x v="22"/>
    <s v="2010 Førskole/barnehage"/>
    <n v="5"/>
  </r>
  <r>
    <s v="23 BARNEHAGER"/>
    <x v="25"/>
    <x v="48"/>
    <x v="1"/>
    <x v="81"/>
    <s v="2010 Førskole/barnehage"/>
    <n v="8"/>
  </r>
  <r>
    <s v="23 BARNEHAGER"/>
    <x v="25"/>
    <x v="48"/>
    <x v="1"/>
    <x v="51"/>
    <s v="2010 Førskole/barnehage"/>
    <n v="90"/>
  </r>
  <r>
    <s v="23 BARNEHAGER"/>
    <x v="25"/>
    <x v="48"/>
    <x v="1"/>
    <x v="7"/>
    <s v="2010 Førskole/barnehage"/>
    <n v="16"/>
  </r>
  <r>
    <s v="23 BARNEHAGER"/>
    <x v="25"/>
    <x v="48"/>
    <x v="1"/>
    <x v="30"/>
    <s v="2010 Førskole/barnehage"/>
    <n v="3"/>
  </r>
  <r>
    <s v="23 BARNEHAGER"/>
    <x v="25"/>
    <x v="48"/>
    <x v="1"/>
    <x v="9"/>
    <s v="2010 Førskole/barnehage"/>
    <n v="5"/>
  </r>
  <r>
    <s v="23 BARNEHAGER"/>
    <x v="25"/>
    <x v="48"/>
    <x v="1"/>
    <x v="84"/>
    <s v="2010 Førskole/barnehage"/>
    <n v="4"/>
  </r>
  <r>
    <s v="23 BARNEHAGER"/>
    <x v="25"/>
    <x v="48"/>
    <x v="1"/>
    <x v="72"/>
    <s v="2210 Førskolelokaler/barnehager"/>
    <n v="23"/>
  </r>
  <r>
    <s v="23 BARNEHAGER"/>
    <x v="25"/>
    <x v="48"/>
    <x v="1"/>
    <x v="87"/>
    <s v="2210 Førskolelokaler/barnehager"/>
    <n v="19"/>
  </r>
  <r>
    <s v="23 BARNEHAGER"/>
    <x v="25"/>
    <x v="48"/>
    <x v="2"/>
    <x v="15"/>
    <s v="2010 Førskole/barnehage"/>
    <n v="12"/>
  </r>
  <r>
    <s v="23 BARNEHAGER"/>
    <x v="25"/>
    <x v="48"/>
    <x v="3"/>
    <x v="16"/>
    <s v="2010 Førskole/barnehage"/>
    <n v="22"/>
  </r>
  <r>
    <s v="23 BARNEHAGER"/>
    <x v="25"/>
    <x v="48"/>
    <x v="3"/>
    <x v="16"/>
    <s v="2210 Førskolelokaler/barnehager"/>
    <n v="12"/>
  </r>
  <r>
    <s v="23 BARNEHAGER"/>
    <x v="25"/>
    <x v="48"/>
    <x v="6"/>
    <x v="64"/>
    <s v="2010 Førskole/barnehage"/>
    <n v="-439.76100000000002"/>
  </r>
  <r>
    <s v="23 BARNEHAGER"/>
    <x v="25"/>
    <x v="48"/>
    <x v="6"/>
    <x v="38"/>
    <s v="2010 Førskole/barnehage"/>
    <n v="-85"/>
  </r>
  <r>
    <s v="23 BARNEHAGER"/>
    <x v="25"/>
    <x v="48"/>
    <x v="4"/>
    <x v="18"/>
    <s v="2010 Førskole/barnehage"/>
    <n v="-15"/>
  </r>
  <r>
    <s v="23 BARNEHAGER"/>
    <x v="25"/>
    <x v="48"/>
    <x v="4"/>
    <x v="18"/>
    <s v="2210 Førskolelokaler/barnehager"/>
    <n v="-19"/>
  </r>
  <r>
    <s v="23 BARNEHAGER"/>
    <x v="25"/>
    <x v="49"/>
    <x v="0"/>
    <x v="0"/>
    <s v="2010 Førskole/barnehage"/>
    <n v="5840"/>
  </r>
  <r>
    <s v="23 BARNEHAGER"/>
    <x v="25"/>
    <x v="49"/>
    <x v="0"/>
    <x v="0"/>
    <s v="2110 Styrket tilbud til førskolebarn"/>
    <n v="441"/>
  </r>
  <r>
    <s v="23 BARNEHAGER"/>
    <x v="25"/>
    <x v="49"/>
    <x v="0"/>
    <x v="61"/>
    <s v="2010 Førskole/barnehage"/>
    <n v="29"/>
  </r>
  <r>
    <s v="23 BARNEHAGER"/>
    <x v="25"/>
    <x v="49"/>
    <x v="0"/>
    <x v="50"/>
    <s v="2010 Førskole/barnehage"/>
    <n v="116"/>
  </r>
  <r>
    <s v="23 BARNEHAGER"/>
    <x v="25"/>
    <x v="49"/>
    <x v="0"/>
    <x v="3"/>
    <s v="2010 Førskole/barnehage"/>
    <n v="939"/>
  </r>
  <r>
    <s v="23 BARNEHAGER"/>
    <x v="25"/>
    <x v="49"/>
    <x v="0"/>
    <x v="3"/>
    <s v="2110 Styrket tilbud til førskolebarn"/>
    <n v="67"/>
  </r>
  <r>
    <s v="23 BARNEHAGER"/>
    <x v="25"/>
    <x v="49"/>
    <x v="0"/>
    <x v="4"/>
    <s v="2010 Førskole/barnehage"/>
    <n v="13"/>
  </r>
  <r>
    <s v="23 BARNEHAGER"/>
    <x v="25"/>
    <x v="49"/>
    <x v="0"/>
    <x v="5"/>
    <s v="2010 Førskole/barnehage"/>
    <n v="976"/>
  </r>
  <r>
    <s v="23 BARNEHAGER"/>
    <x v="25"/>
    <x v="49"/>
    <x v="0"/>
    <x v="5"/>
    <s v="2110 Styrket tilbud til førskolebarn"/>
    <n v="69"/>
  </r>
  <r>
    <s v="23 BARNEHAGER"/>
    <x v="25"/>
    <x v="49"/>
    <x v="1"/>
    <x v="22"/>
    <s v="2010 Førskole/barnehage"/>
    <n v="5"/>
  </r>
  <r>
    <s v="23 BARNEHAGER"/>
    <x v="25"/>
    <x v="49"/>
    <x v="1"/>
    <x v="81"/>
    <s v="2010 Førskole/barnehage"/>
    <n v="20"/>
  </r>
  <r>
    <s v="23 BARNEHAGER"/>
    <x v="25"/>
    <x v="49"/>
    <x v="1"/>
    <x v="51"/>
    <s v="2010 Førskole/barnehage"/>
    <n v="193"/>
  </r>
  <r>
    <s v="23 BARNEHAGER"/>
    <x v="25"/>
    <x v="49"/>
    <x v="1"/>
    <x v="6"/>
    <s v="2010 Førskole/barnehage"/>
    <n v="3"/>
  </r>
  <r>
    <s v="23 BARNEHAGER"/>
    <x v="25"/>
    <x v="49"/>
    <x v="1"/>
    <x v="7"/>
    <s v="2010 Førskole/barnehage"/>
    <n v="25"/>
  </r>
  <r>
    <s v="23 BARNEHAGER"/>
    <x v="25"/>
    <x v="49"/>
    <x v="1"/>
    <x v="93"/>
    <s v="2010 Førskole/barnehage"/>
    <n v="20"/>
  </r>
  <r>
    <s v="23 BARNEHAGER"/>
    <x v="25"/>
    <x v="49"/>
    <x v="1"/>
    <x v="9"/>
    <s v="2010 Førskole/barnehage"/>
    <n v="17"/>
  </r>
  <r>
    <s v="23 BARNEHAGER"/>
    <x v="25"/>
    <x v="49"/>
    <x v="1"/>
    <x v="10"/>
    <s v="2010 Førskole/barnehage"/>
    <n v="5"/>
  </r>
  <r>
    <s v="23 BARNEHAGER"/>
    <x v="25"/>
    <x v="49"/>
    <x v="1"/>
    <x v="84"/>
    <s v="2010 Førskole/barnehage"/>
    <n v="11"/>
  </r>
  <r>
    <s v="23 BARNEHAGER"/>
    <x v="25"/>
    <x v="49"/>
    <x v="1"/>
    <x v="72"/>
    <s v="2210 Førskolelokaler/barnehager"/>
    <n v="100"/>
  </r>
  <r>
    <s v="23 BARNEHAGER"/>
    <x v="25"/>
    <x v="49"/>
    <x v="1"/>
    <x v="87"/>
    <s v="2210 Førskolelokaler/barnehager"/>
    <n v="50"/>
  </r>
  <r>
    <s v="23 BARNEHAGER"/>
    <x v="25"/>
    <x v="49"/>
    <x v="2"/>
    <x v="15"/>
    <s v="2010 Førskole/barnehage"/>
    <n v="10"/>
  </r>
  <r>
    <s v="23 BARNEHAGER"/>
    <x v="25"/>
    <x v="49"/>
    <x v="3"/>
    <x v="16"/>
    <s v="2010 Førskole/barnehage"/>
    <n v="50"/>
  </r>
  <r>
    <s v="23 BARNEHAGER"/>
    <x v="25"/>
    <x v="49"/>
    <x v="6"/>
    <x v="64"/>
    <s v="2010 Førskole/barnehage"/>
    <n v="-1495.309"/>
  </r>
  <r>
    <s v="23 BARNEHAGER"/>
    <x v="25"/>
    <x v="49"/>
    <x v="6"/>
    <x v="38"/>
    <s v="2010 Førskole/barnehage"/>
    <n v="-193"/>
  </r>
  <r>
    <s v="23 BARNEHAGER"/>
    <x v="25"/>
    <x v="49"/>
    <x v="4"/>
    <x v="18"/>
    <s v="2010 Førskole/barnehage"/>
    <n v="-50"/>
  </r>
  <r>
    <s v="23 BARNEHAGER"/>
    <x v="25"/>
    <x v="50"/>
    <x v="0"/>
    <x v="0"/>
    <s v="2010 Førskole/barnehage"/>
    <n v="8669"/>
  </r>
  <r>
    <s v="23 BARNEHAGER"/>
    <x v="25"/>
    <x v="50"/>
    <x v="0"/>
    <x v="0"/>
    <s v="2110 Styrket tilbud til førskolebarn"/>
    <n v="382"/>
  </r>
  <r>
    <s v="23 BARNEHAGER"/>
    <x v="25"/>
    <x v="50"/>
    <x v="0"/>
    <x v="78"/>
    <s v="2010 Førskole/barnehage"/>
    <n v="183"/>
  </r>
  <r>
    <s v="23 BARNEHAGER"/>
    <x v="25"/>
    <x v="50"/>
    <x v="0"/>
    <x v="61"/>
    <s v="2010 Førskole/barnehage"/>
    <n v="46"/>
  </r>
  <r>
    <s v="23 BARNEHAGER"/>
    <x v="25"/>
    <x v="50"/>
    <x v="0"/>
    <x v="3"/>
    <s v="2010 Førskole/barnehage"/>
    <n v="1424"/>
  </r>
  <r>
    <s v="23 BARNEHAGER"/>
    <x v="25"/>
    <x v="50"/>
    <x v="0"/>
    <x v="3"/>
    <s v="2110 Styrket tilbud til førskolebarn"/>
    <n v="61"/>
  </r>
  <r>
    <s v="23 BARNEHAGER"/>
    <x v="25"/>
    <x v="50"/>
    <x v="0"/>
    <x v="4"/>
    <s v="2010 Førskole/barnehage"/>
    <n v="21"/>
  </r>
  <r>
    <s v="23 BARNEHAGER"/>
    <x v="25"/>
    <x v="50"/>
    <x v="0"/>
    <x v="5"/>
    <s v="2010 Førskole/barnehage"/>
    <n v="1455"/>
  </r>
  <r>
    <s v="23 BARNEHAGER"/>
    <x v="25"/>
    <x v="50"/>
    <x v="0"/>
    <x v="5"/>
    <s v="2110 Styrket tilbud til førskolebarn"/>
    <n v="63"/>
  </r>
  <r>
    <s v="23 BARNEHAGER"/>
    <x v="25"/>
    <x v="50"/>
    <x v="1"/>
    <x v="22"/>
    <s v="2010 Førskole/barnehage"/>
    <n v="20"/>
  </r>
  <r>
    <s v="23 BARNEHAGER"/>
    <x v="25"/>
    <x v="50"/>
    <x v="1"/>
    <x v="81"/>
    <s v="2010 Førskole/barnehage"/>
    <n v="36"/>
  </r>
  <r>
    <s v="23 BARNEHAGER"/>
    <x v="25"/>
    <x v="50"/>
    <x v="1"/>
    <x v="51"/>
    <s v="2010 Førskole/barnehage"/>
    <n v="240"/>
  </r>
  <r>
    <s v="23 BARNEHAGER"/>
    <x v="25"/>
    <x v="50"/>
    <x v="1"/>
    <x v="7"/>
    <s v="2010 Førskole/barnehage"/>
    <n v="40"/>
  </r>
  <r>
    <s v="23 BARNEHAGER"/>
    <x v="25"/>
    <x v="50"/>
    <x v="1"/>
    <x v="30"/>
    <s v="2010 Førskole/barnehage"/>
    <n v="8"/>
  </r>
  <r>
    <s v="23 BARNEHAGER"/>
    <x v="25"/>
    <x v="50"/>
    <x v="1"/>
    <x v="9"/>
    <s v="2010 Førskole/barnehage"/>
    <n v="20"/>
  </r>
  <r>
    <s v="23 BARNEHAGER"/>
    <x v="25"/>
    <x v="50"/>
    <x v="1"/>
    <x v="84"/>
    <s v="2010 Førskole/barnehage"/>
    <n v="15"/>
  </r>
  <r>
    <s v="23 BARNEHAGER"/>
    <x v="25"/>
    <x v="50"/>
    <x v="1"/>
    <x v="72"/>
    <s v="2210 Førskolelokaler/barnehager"/>
    <n v="130"/>
  </r>
  <r>
    <s v="23 BARNEHAGER"/>
    <x v="25"/>
    <x v="50"/>
    <x v="1"/>
    <x v="87"/>
    <s v="2210 Førskolelokaler/barnehager"/>
    <n v="45"/>
  </r>
  <r>
    <s v="23 BARNEHAGER"/>
    <x v="25"/>
    <x v="50"/>
    <x v="2"/>
    <x v="15"/>
    <s v="2010 Førskole/barnehage"/>
    <n v="30"/>
  </r>
  <r>
    <s v="23 BARNEHAGER"/>
    <x v="25"/>
    <x v="50"/>
    <x v="3"/>
    <x v="16"/>
    <s v="2010 Førskole/barnehage"/>
    <n v="30"/>
  </r>
  <r>
    <s v="23 BARNEHAGER"/>
    <x v="25"/>
    <x v="50"/>
    <x v="3"/>
    <x v="16"/>
    <s v="2210 Førskolelokaler/barnehager"/>
    <n v="15"/>
  </r>
  <r>
    <s v="23 BARNEHAGER"/>
    <x v="25"/>
    <x v="50"/>
    <x v="6"/>
    <x v="64"/>
    <s v="2010 Førskole/barnehage"/>
    <n v="-2453.2339999999999"/>
  </r>
  <r>
    <s v="23 BARNEHAGER"/>
    <x v="25"/>
    <x v="50"/>
    <x v="6"/>
    <x v="38"/>
    <s v="2010 Førskole/barnehage"/>
    <n v="-240"/>
  </r>
  <r>
    <s v="23 BARNEHAGER"/>
    <x v="25"/>
    <x v="50"/>
    <x v="4"/>
    <x v="18"/>
    <s v="2010 Førskole/barnehage"/>
    <n v="-30"/>
  </r>
  <r>
    <s v="23 BARNEHAGER"/>
    <x v="25"/>
    <x v="50"/>
    <x v="4"/>
    <x v="18"/>
    <s v="2210 Førskolelokaler/barnehager"/>
    <n v="-15"/>
  </r>
  <r>
    <s v="25 KULTUR"/>
    <x v="26"/>
    <x v="51"/>
    <x v="0"/>
    <x v="0"/>
    <s v="2310 Aktivitetstilbud barn og unge"/>
    <n v="1097"/>
  </r>
  <r>
    <s v="25 KULTUR"/>
    <x v="26"/>
    <x v="51"/>
    <x v="0"/>
    <x v="0"/>
    <s v="3650 Kulturminnevern"/>
    <n v="482"/>
  </r>
  <r>
    <s v="25 KULTUR"/>
    <x v="26"/>
    <x v="51"/>
    <x v="0"/>
    <x v="0"/>
    <s v="3800 Idrett"/>
    <n v="520"/>
  </r>
  <r>
    <s v="25 KULTUR"/>
    <x v="26"/>
    <x v="51"/>
    <x v="0"/>
    <x v="0"/>
    <s v="3850 Andre kulturaktiviteter og tilskudd til andres kulturbygg"/>
    <n v="1288"/>
  </r>
  <r>
    <s v="25 KULTUR"/>
    <x v="26"/>
    <x v="51"/>
    <x v="0"/>
    <x v="0"/>
    <s v="3860 Kommunale kulturbygg"/>
    <n v="1224"/>
  </r>
  <r>
    <s v="25 KULTUR"/>
    <x v="26"/>
    <x v="51"/>
    <x v="0"/>
    <x v="95"/>
    <s v="3860 Kommunale kulturbygg"/>
    <n v="25"/>
  </r>
  <r>
    <s v="25 KULTUR"/>
    <x v="26"/>
    <x v="51"/>
    <x v="0"/>
    <x v="60"/>
    <s v="2310 Aktivitetstilbud barn og unge"/>
    <n v="31"/>
  </r>
  <r>
    <s v="25 KULTUR"/>
    <x v="26"/>
    <x v="51"/>
    <x v="0"/>
    <x v="60"/>
    <s v="2340 Aktiviserings- og servicetjenester overfor eldre og personer med funksjonsnedset"/>
    <n v="88"/>
  </r>
  <r>
    <s v="25 KULTUR"/>
    <x v="26"/>
    <x v="51"/>
    <x v="0"/>
    <x v="60"/>
    <s v="3860 Kommunale kulturbygg"/>
    <n v="128"/>
  </r>
  <r>
    <s v="25 KULTUR"/>
    <x v="26"/>
    <x v="51"/>
    <x v="0"/>
    <x v="103"/>
    <s v="3850 Andre kulturaktiviteter og tilskudd til andres kulturbygg"/>
    <n v="60"/>
  </r>
  <r>
    <s v="25 KULTUR"/>
    <x v="26"/>
    <x v="51"/>
    <x v="0"/>
    <x v="3"/>
    <s v="2310 Aktivitetstilbud barn og unge"/>
    <n v="180"/>
  </r>
  <r>
    <s v="25 KULTUR"/>
    <x v="26"/>
    <x v="51"/>
    <x v="0"/>
    <x v="3"/>
    <s v="2340 Aktiviserings- og servicetjenester overfor eldre og personer med funksjonsnedset"/>
    <n v="14"/>
  </r>
  <r>
    <s v="25 KULTUR"/>
    <x v="26"/>
    <x v="51"/>
    <x v="0"/>
    <x v="3"/>
    <s v="3650 Kulturminnevern"/>
    <n v="77"/>
  </r>
  <r>
    <s v="25 KULTUR"/>
    <x v="26"/>
    <x v="51"/>
    <x v="0"/>
    <x v="3"/>
    <s v="3800 Idrett"/>
    <n v="83"/>
  </r>
  <r>
    <s v="25 KULTUR"/>
    <x v="26"/>
    <x v="51"/>
    <x v="0"/>
    <x v="3"/>
    <s v="3850 Andre kulturaktiviteter og tilskudd til andres kulturbygg"/>
    <n v="216"/>
  </r>
  <r>
    <s v="25 KULTUR"/>
    <x v="26"/>
    <x v="51"/>
    <x v="0"/>
    <x v="3"/>
    <s v="3860 Kommunale kulturbygg"/>
    <n v="220"/>
  </r>
  <r>
    <s v="25 KULTUR"/>
    <x v="26"/>
    <x v="51"/>
    <x v="0"/>
    <x v="5"/>
    <s v="2310 Aktivitetstilbud barn og unge"/>
    <n v="184"/>
  </r>
  <r>
    <s v="25 KULTUR"/>
    <x v="26"/>
    <x v="51"/>
    <x v="0"/>
    <x v="5"/>
    <s v="2340 Aktiviserings- og servicetjenester overfor eldre og personer med funksjonsnedset"/>
    <n v="14"/>
  </r>
  <r>
    <s v="25 KULTUR"/>
    <x v="26"/>
    <x v="51"/>
    <x v="0"/>
    <x v="5"/>
    <s v="3650 Kulturminnevern"/>
    <n v="79"/>
  </r>
  <r>
    <s v="25 KULTUR"/>
    <x v="26"/>
    <x v="51"/>
    <x v="0"/>
    <x v="5"/>
    <s v="3800 Idrett"/>
    <n v="85"/>
  </r>
  <r>
    <s v="25 KULTUR"/>
    <x v="26"/>
    <x v="51"/>
    <x v="0"/>
    <x v="5"/>
    <s v="3850 Andre kulturaktiviteter og tilskudd til andres kulturbygg"/>
    <n v="221"/>
  </r>
  <r>
    <s v="25 KULTUR"/>
    <x v="26"/>
    <x v="51"/>
    <x v="0"/>
    <x v="5"/>
    <s v="3860 Kommunale kulturbygg"/>
    <n v="225"/>
  </r>
  <r>
    <s v="25 KULTUR"/>
    <x v="26"/>
    <x v="51"/>
    <x v="1"/>
    <x v="22"/>
    <s v="3850 Andre kulturaktiviteter og tilskudd til andres kulturbygg"/>
    <n v="10"/>
  </r>
  <r>
    <s v="25 KULTUR"/>
    <x v="26"/>
    <x v="51"/>
    <x v="1"/>
    <x v="51"/>
    <s v="3850 Andre kulturaktiviteter og tilskudd til andres kulturbygg"/>
    <n v="5"/>
  </r>
  <r>
    <s v="25 KULTUR"/>
    <x v="26"/>
    <x v="51"/>
    <x v="1"/>
    <x v="6"/>
    <s v="3850 Andre kulturaktiviteter og tilskudd til andres kulturbygg"/>
    <n v="5"/>
  </r>
  <r>
    <s v="25 KULTUR"/>
    <x v="26"/>
    <x v="51"/>
    <x v="1"/>
    <x v="7"/>
    <s v="3850 Andre kulturaktiviteter og tilskudd til andres kulturbygg"/>
    <n v="30"/>
  </r>
  <r>
    <s v="25 KULTUR"/>
    <x v="26"/>
    <x v="51"/>
    <x v="1"/>
    <x v="41"/>
    <s v="3850 Andre kulturaktiviteter og tilskudd til andres kulturbygg"/>
    <n v="10"/>
  </r>
  <r>
    <s v="25 KULTUR"/>
    <x v="26"/>
    <x v="51"/>
    <x v="1"/>
    <x v="30"/>
    <s v="3850 Andre kulturaktiviteter og tilskudd til andres kulturbygg"/>
    <n v="29"/>
  </r>
  <r>
    <s v="25 KULTUR"/>
    <x v="26"/>
    <x v="51"/>
    <x v="1"/>
    <x v="55"/>
    <s v="3850 Andre kulturaktiviteter og tilskudd til andres kulturbygg"/>
    <n v="2"/>
  </r>
  <r>
    <s v="25 KULTUR"/>
    <x v="26"/>
    <x v="51"/>
    <x v="1"/>
    <x v="9"/>
    <s v="3850 Andre kulturaktiviteter og tilskudd til andres kulturbygg"/>
    <n v="14"/>
  </r>
  <r>
    <s v="25 KULTUR"/>
    <x v="26"/>
    <x v="51"/>
    <x v="1"/>
    <x v="10"/>
    <s v="3850 Andre kulturaktiviteter og tilskudd til andres kulturbygg"/>
    <n v="10"/>
  </r>
  <r>
    <s v="25 KULTUR"/>
    <x v="26"/>
    <x v="51"/>
    <x v="1"/>
    <x v="11"/>
    <s v="3850 Andre kulturaktiviteter og tilskudd til andres kulturbygg"/>
    <n v="8"/>
  </r>
  <r>
    <s v="25 KULTUR"/>
    <x v="26"/>
    <x v="51"/>
    <x v="1"/>
    <x v="12"/>
    <s v="3850 Andre kulturaktiviteter og tilskudd til andres kulturbygg"/>
    <n v="10"/>
  </r>
  <r>
    <s v="25 KULTUR"/>
    <x v="26"/>
    <x v="51"/>
    <x v="1"/>
    <x v="13"/>
    <s v="3850 Andre kulturaktiviteter og tilskudd til andres kulturbygg"/>
    <n v="19"/>
  </r>
  <r>
    <s v="25 KULTUR"/>
    <x v="26"/>
    <x v="51"/>
    <x v="1"/>
    <x v="25"/>
    <s v="3850 Andre kulturaktiviteter og tilskudd til andres kulturbygg"/>
    <n v="400"/>
  </r>
  <r>
    <s v="25 KULTUR"/>
    <x v="26"/>
    <x v="51"/>
    <x v="1"/>
    <x v="14"/>
    <s v="3850 Andre kulturaktiviteter og tilskudd til andres kulturbygg"/>
    <n v="6"/>
  </r>
  <r>
    <s v="25 KULTUR"/>
    <x v="26"/>
    <x v="51"/>
    <x v="2"/>
    <x v="15"/>
    <s v="3850 Andre kulturaktiviteter og tilskudd til andres kulturbygg"/>
    <n v="5"/>
  </r>
  <r>
    <s v="25 KULTUR"/>
    <x v="26"/>
    <x v="51"/>
    <x v="2"/>
    <x v="48"/>
    <s v="3850 Andre kulturaktiviteter og tilskudd til andres kulturbygg"/>
    <n v="15"/>
  </r>
  <r>
    <s v="25 KULTUR"/>
    <x v="26"/>
    <x v="51"/>
    <x v="3"/>
    <x v="16"/>
    <s v="3850 Andre kulturaktiviteter og tilskudd til andres kulturbygg"/>
    <n v="145"/>
  </r>
  <r>
    <s v="25 KULTUR"/>
    <x v="26"/>
    <x v="51"/>
    <x v="3"/>
    <x v="35"/>
    <s v="3850 Andre kulturaktiviteter og tilskudd til andres kulturbygg"/>
    <n v="-300"/>
  </r>
  <r>
    <s v="25 KULTUR"/>
    <x v="26"/>
    <x v="51"/>
    <x v="4"/>
    <x v="18"/>
    <s v="3850 Andre kulturaktiviteter og tilskudd til andres kulturbygg"/>
    <n v="-145"/>
  </r>
  <r>
    <s v="25 KULTUR"/>
    <x v="26"/>
    <x v="51"/>
    <x v="4"/>
    <x v="37"/>
    <s v="3850 Andre kulturaktiviteter og tilskudd til andres kulturbygg"/>
    <n v="-200"/>
  </r>
  <r>
    <s v="25 KULTUR"/>
    <x v="26"/>
    <x v="51"/>
    <x v="4"/>
    <x v="29"/>
    <s v="3850 Andre kulturaktiviteter og tilskudd til andres kulturbygg"/>
    <n v="-100"/>
  </r>
  <r>
    <s v="25 KULTUR"/>
    <x v="26"/>
    <x v="51"/>
    <x v="4"/>
    <x v="43"/>
    <s v="3850 Andre kulturaktiviteter og tilskudd til andres kulturbygg"/>
    <n v="-73"/>
  </r>
  <r>
    <s v="25 KULTUR"/>
    <x v="26"/>
    <x v="52"/>
    <x v="1"/>
    <x v="22"/>
    <s v="3850 Andre kulturaktiviteter og tilskudd til andres kulturbygg"/>
    <n v="10"/>
  </r>
  <r>
    <s v="25 KULTUR"/>
    <x v="26"/>
    <x v="52"/>
    <x v="1"/>
    <x v="51"/>
    <s v="3850 Andre kulturaktiviteter og tilskudd til andres kulturbygg"/>
    <n v="10"/>
  </r>
  <r>
    <s v="25 KULTUR"/>
    <x v="26"/>
    <x v="52"/>
    <x v="1"/>
    <x v="6"/>
    <s v="3850 Andre kulturaktiviteter og tilskudd til andres kulturbygg"/>
    <n v="30"/>
  </r>
  <r>
    <s v="25 KULTUR"/>
    <x v="26"/>
    <x v="52"/>
    <x v="1"/>
    <x v="7"/>
    <s v="3860 Kommunale kulturbygg"/>
    <n v="50"/>
  </r>
  <r>
    <s v="25 KULTUR"/>
    <x v="26"/>
    <x v="52"/>
    <x v="1"/>
    <x v="30"/>
    <s v="3850 Andre kulturaktiviteter og tilskudd til andres kulturbygg"/>
    <n v="1"/>
  </r>
  <r>
    <s v="25 KULTUR"/>
    <x v="26"/>
    <x v="52"/>
    <x v="1"/>
    <x v="52"/>
    <s v="3850 Andre kulturaktiviteter og tilskudd til andres kulturbygg"/>
    <n v="2"/>
  </r>
  <r>
    <s v="25 KULTUR"/>
    <x v="26"/>
    <x v="52"/>
    <x v="1"/>
    <x v="8"/>
    <s v="3850 Andre kulturaktiviteter og tilskudd til andres kulturbygg"/>
    <n v="37"/>
  </r>
  <r>
    <s v="25 KULTUR"/>
    <x v="26"/>
    <x v="52"/>
    <x v="1"/>
    <x v="9"/>
    <s v="3850 Andre kulturaktiviteter og tilskudd til andres kulturbygg"/>
    <n v="40"/>
  </r>
  <r>
    <s v="25 KULTUR"/>
    <x v="26"/>
    <x v="52"/>
    <x v="1"/>
    <x v="10"/>
    <s v="3850 Andre kulturaktiviteter og tilskudd til andres kulturbygg"/>
    <n v="3"/>
  </r>
  <r>
    <s v="25 KULTUR"/>
    <x v="26"/>
    <x v="52"/>
    <x v="1"/>
    <x v="12"/>
    <s v="3850 Andre kulturaktiviteter og tilskudd til andres kulturbygg"/>
    <n v="25"/>
  </r>
  <r>
    <s v="25 KULTUR"/>
    <x v="26"/>
    <x v="52"/>
    <x v="1"/>
    <x v="62"/>
    <s v="3850 Andre kulturaktiviteter og tilskudd til andres kulturbygg"/>
    <n v="3"/>
  </r>
  <r>
    <s v="25 KULTUR"/>
    <x v="26"/>
    <x v="52"/>
    <x v="1"/>
    <x v="72"/>
    <s v="3650 Kulturminnevern"/>
    <n v="15"/>
  </r>
  <r>
    <s v="25 KULTUR"/>
    <x v="26"/>
    <x v="52"/>
    <x v="1"/>
    <x v="14"/>
    <s v="3650 Kulturminnevern"/>
    <n v="25"/>
  </r>
  <r>
    <s v="25 KULTUR"/>
    <x v="26"/>
    <x v="52"/>
    <x v="1"/>
    <x v="87"/>
    <s v="3650 Kulturminnevern"/>
    <n v="25"/>
  </r>
  <r>
    <s v="25 KULTUR"/>
    <x v="26"/>
    <x v="52"/>
    <x v="2"/>
    <x v="89"/>
    <s v="3850 Andre kulturaktiviteter og tilskudd til andres kulturbygg"/>
    <n v="19"/>
  </r>
  <r>
    <s v="25 KULTUR"/>
    <x v="26"/>
    <x v="52"/>
    <x v="5"/>
    <x v="34"/>
    <s v="3850 Andre kulturaktiviteter og tilskudd til andres kulturbygg"/>
    <n v="150"/>
  </r>
  <r>
    <s v="25 KULTUR"/>
    <x v="26"/>
    <x v="52"/>
    <x v="3"/>
    <x v="16"/>
    <s v="3850 Andre kulturaktiviteter og tilskudd til andres kulturbygg"/>
    <n v="74"/>
  </r>
  <r>
    <s v="25 KULTUR"/>
    <x v="26"/>
    <x v="52"/>
    <x v="3"/>
    <x v="39"/>
    <s v="3850 Andre kulturaktiviteter og tilskudd til andres kulturbygg"/>
    <n v="128"/>
  </r>
  <r>
    <s v="25 KULTUR"/>
    <x v="26"/>
    <x v="52"/>
    <x v="3"/>
    <x v="27"/>
    <s v="2340 Aktiviserings- og servicetjenester overfor eldre og personer med funksjonsnedset"/>
    <n v="110"/>
  </r>
  <r>
    <s v="25 KULTUR"/>
    <x v="26"/>
    <x v="52"/>
    <x v="3"/>
    <x v="27"/>
    <s v="3650 Kulturminnevern"/>
    <n v="324"/>
  </r>
  <r>
    <s v="25 KULTUR"/>
    <x v="26"/>
    <x v="52"/>
    <x v="3"/>
    <x v="27"/>
    <s v="3750 Museer"/>
    <n v="1386"/>
  </r>
  <r>
    <s v="25 KULTUR"/>
    <x v="26"/>
    <x v="52"/>
    <x v="3"/>
    <x v="27"/>
    <s v="3770 Kulturformidling"/>
    <n v="3722"/>
  </r>
  <r>
    <s v="25 KULTUR"/>
    <x v="26"/>
    <x v="52"/>
    <x v="3"/>
    <x v="27"/>
    <s v="3850 Andre kulturaktiviteter og tilskudd til andres kulturbygg"/>
    <n v="2899"/>
  </r>
  <r>
    <s v="25 KULTUR"/>
    <x v="26"/>
    <x v="52"/>
    <x v="3"/>
    <x v="27"/>
    <s v="3920 Tilskudd til tros- og livssynssamfunn"/>
    <n v="868"/>
  </r>
  <r>
    <s v="25 KULTUR"/>
    <x v="26"/>
    <x v="52"/>
    <x v="6"/>
    <x v="91"/>
    <s v="3650 Kulturminnevern"/>
    <n v="-7"/>
  </r>
  <r>
    <s v="25 KULTUR"/>
    <x v="26"/>
    <x v="52"/>
    <x v="4"/>
    <x v="18"/>
    <s v="3850 Andre kulturaktiviteter og tilskudd til andres kulturbygg"/>
    <n v="-74"/>
  </r>
  <r>
    <s v="25 KULTUR"/>
    <x v="26"/>
    <x v="53"/>
    <x v="1"/>
    <x v="6"/>
    <s v="3860 Kommunale kulturbygg"/>
    <n v="96"/>
  </r>
  <r>
    <s v="25 KULTUR"/>
    <x v="26"/>
    <x v="53"/>
    <x v="1"/>
    <x v="7"/>
    <s v="3860 Kommunale kulturbygg"/>
    <n v="70"/>
  </r>
  <r>
    <s v="25 KULTUR"/>
    <x v="26"/>
    <x v="53"/>
    <x v="1"/>
    <x v="93"/>
    <s v="3860 Kommunale kulturbygg"/>
    <n v="1"/>
  </r>
  <r>
    <s v="25 KULTUR"/>
    <x v="26"/>
    <x v="53"/>
    <x v="1"/>
    <x v="30"/>
    <s v="3860 Kommunale kulturbygg"/>
    <n v="1"/>
  </r>
  <r>
    <s v="25 KULTUR"/>
    <x v="26"/>
    <x v="53"/>
    <x v="1"/>
    <x v="52"/>
    <s v="3860 Kommunale kulturbygg"/>
    <n v="7"/>
  </r>
  <r>
    <s v="25 KULTUR"/>
    <x v="26"/>
    <x v="53"/>
    <x v="1"/>
    <x v="10"/>
    <s v="3860 Kommunale kulturbygg"/>
    <n v="2"/>
  </r>
  <r>
    <s v="25 KULTUR"/>
    <x v="26"/>
    <x v="53"/>
    <x v="1"/>
    <x v="72"/>
    <s v="3860 Kommunale kulturbygg"/>
    <n v="441"/>
  </r>
  <r>
    <s v="25 KULTUR"/>
    <x v="26"/>
    <x v="53"/>
    <x v="1"/>
    <x v="14"/>
    <s v="3860 Kommunale kulturbygg"/>
    <n v="1"/>
  </r>
  <r>
    <s v="25 KULTUR"/>
    <x v="26"/>
    <x v="53"/>
    <x v="1"/>
    <x v="87"/>
    <s v="3860 Kommunale kulturbygg"/>
    <n v="38"/>
  </r>
  <r>
    <s v="25 KULTUR"/>
    <x v="26"/>
    <x v="53"/>
    <x v="2"/>
    <x v="90"/>
    <s v="3860 Kommunale kulturbygg"/>
    <n v="10"/>
  </r>
  <r>
    <s v="25 KULTUR"/>
    <x v="26"/>
    <x v="53"/>
    <x v="2"/>
    <x v="48"/>
    <s v="3860 Kommunale kulturbygg"/>
    <n v="5"/>
  </r>
  <r>
    <s v="25 KULTUR"/>
    <x v="26"/>
    <x v="53"/>
    <x v="3"/>
    <x v="16"/>
    <s v="3860 Kommunale kulturbygg"/>
    <n v="168"/>
  </r>
  <r>
    <s v="25 KULTUR"/>
    <x v="26"/>
    <x v="53"/>
    <x v="6"/>
    <x v="91"/>
    <s v="3860 Kommunale kulturbygg"/>
    <n v="-2000"/>
  </r>
  <r>
    <s v="25 KULTUR"/>
    <x v="26"/>
    <x v="53"/>
    <x v="4"/>
    <x v="18"/>
    <s v="3860 Kommunale kulturbygg"/>
    <n v="-168"/>
  </r>
  <r>
    <s v="25 KULTUR"/>
    <x v="26"/>
    <x v="54"/>
    <x v="1"/>
    <x v="7"/>
    <s v="3860 Kommunale kulturbygg"/>
    <n v="110"/>
  </r>
  <r>
    <s v="25 KULTUR"/>
    <x v="26"/>
    <x v="54"/>
    <x v="1"/>
    <x v="52"/>
    <s v="3860 Kommunale kulturbygg"/>
    <n v="20"/>
  </r>
  <r>
    <s v="25 KULTUR"/>
    <x v="26"/>
    <x v="54"/>
    <x v="1"/>
    <x v="8"/>
    <s v="3860 Kommunale kulturbygg"/>
    <n v="5"/>
  </r>
  <r>
    <s v="25 KULTUR"/>
    <x v="26"/>
    <x v="54"/>
    <x v="1"/>
    <x v="72"/>
    <s v="3860 Kommunale kulturbygg"/>
    <n v="400"/>
  </r>
  <r>
    <s v="25 KULTUR"/>
    <x v="26"/>
    <x v="54"/>
    <x v="1"/>
    <x v="87"/>
    <s v="3860 Kommunale kulturbygg"/>
    <n v="112"/>
  </r>
  <r>
    <s v="25 KULTUR"/>
    <x v="26"/>
    <x v="54"/>
    <x v="3"/>
    <x v="16"/>
    <s v="3860 Kommunale kulturbygg"/>
    <n v="160"/>
  </r>
  <r>
    <s v="25 KULTUR"/>
    <x v="26"/>
    <x v="54"/>
    <x v="3"/>
    <x v="27"/>
    <s v="3860 Kommunale kulturbygg"/>
    <n v="600"/>
  </r>
  <r>
    <s v="25 KULTUR"/>
    <x v="26"/>
    <x v="54"/>
    <x v="6"/>
    <x v="91"/>
    <s v="3860 Kommunale kulturbygg"/>
    <n v="-1800"/>
  </r>
  <r>
    <s v="25 KULTUR"/>
    <x v="26"/>
    <x v="54"/>
    <x v="4"/>
    <x v="18"/>
    <s v="3860 Kommunale kulturbygg"/>
    <n v="-160"/>
  </r>
  <r>
    <s v="25 KULTUR"/>
    <x v="26"/>
    <x v="55"/>
    <x v="1"/>
    <x v="51"/>
    <s v="2310 Aktivitetstilbud barn og unge"/>
    <n v="10"/>
  </r>
  <r>
    <s v="25 KULTUR"/>
    <x v="26"/>
    <x v="55"/>
    <x v="1"/>
    <x v="6"/>
    <s v="2310 Aktivitetstilbud barn og unge"/>
    <n v="4"/>
  </r>
  <r>
    <s v="25 KULTUR"/>
    <x v="26"/>
    <x v="55"/>
    <x v="1"/>
    <x v="7"/>
    <s v="2310 Aktivitetstilbud barn og unge"/>
    <n v="80"/>
  </r>
  <r>
    <s v="25 KULTUR"/>
    <x v="26"/>
    <x v="55"/>
    <x v="1"/>
    <x v="36"/>
    <s v="2310 Aktivitetstilbud barn og unge"/>
    <n v="6"/>
  </r>
  <r>
    <s v="25 KULTUR"/>
    <x v="26"/>
    <x v="55"/>
    <x v="1"/>
    <x v="93"/>
    <s v="2310 Aktivitetstilbud barn og unge"/>
    <n v="2"/>
  </r>
  <r>
    <s v="25 KULTUR"/>
    <x v="26"/>
    <x v="55"/>
    <x v="1"/>
    <x v="52"/>
    <s v="2310 Aktivitetstilbud barn og unge"/>
    <n v="1"/>
  </r>
  <r>
    <s v="25 KULTUR"/>
    <x v="26"/>
    <x v="55"/>
    <x v="1"/>
    <x v="8"/>
    <s v="2310 Aktivitetstilbud barn og unge"/>
    <n v="8"/>
  </r>
  <r>
    <s v="25 KULTUR"/>
    <x v="26"/>
    <x v="55"/>
    <x v="1"/>
    <x v="9"/>
    <s v="2310 Aktivitetstilbud barn og unge"/>
    <n v="6"/>
  </r>
  <r>
    <s v="25 KULTUR"/>
    <x v="26"/>
    <x v="55"/>
    <x v="1"/>
    <x v="10"/>
    <s v="2310 Aktivitetstilbud barn og unge"/>
    <n v="5"/>
  </r>
  <r>
    <s v="25 KULTUR"/>
    <x v="26"/>
    <x v="55"/>
    <x v="1"/>
    <x v="11"/>
    <s v="2310 Aktivitetstilbud barn og unge"/>
    <n v="1"/>
  </r>
  <r>
    <s v="25 KULTUR"/>
    <x v="26"/>
    <x v="55"/>
    <x v="1"/>
    <x v="12"/>
    <s v="2310 Aktivitetstilbud barn og unge"/>
    <n v="12"/>
  </r>
  <r>
    <s v="25 KULTUR"/>
    <x v="26"/>
    <x v="55"/>
    <x v="1"/>
    <x v="62"/>
    <s v="2310 Aktivitetstilbud barn og unge"/>
    <n v="20"/>
  </r>
  <r>
    <s v="25 KULTUR"/>
    <x v="26"/>
    <x v="55"/>
    <x v="1"/>
    <x v="25"/>
    <s v="2310 Aktivitetstilbud barn og unge"/>
    <n v="70"/>
  </r>
  <r>
    <s v="25 KULTUR"/>
    <x v="26"/>
    <x v="55"/>
    <x v="1"/>
    <x v="14"/>
    <s v="2310 Aktivitetstilbud barn og unge"/>
    <n v="3"/>
  </r>
  <r>
    <s v="25 KULTUR"/>
    <x v="26"/>
    <x v="55"/>
    <x v="1"/>
    <x v="87"/>
    <s v="2310 Aktivitetstilbud barn og unge"/>
    <n v="3"/>
  </r>
  <r>
    <s v="25 KULTUR"/>
    <x v="26"/>
    <x v="55"/>
    <x v="2"/>
    <x v="47"/>
    <s v="2310 Aktivitetstilbud barn og unge"/>
    <n v="10"/>
  </r>
  <r>
    <s v="25 KULTUR"/>
    <x v="26"/>
    <x v="55"/>
    <x v="5"/>
    <x v="104"/>
    <s v="2310 Aktivitetstilbud barn og unge"/>
    <n v="268"/>
  </r>
  <r>
    <s v="25 KULTUR"/>
    <x v="26"/>
    <x v="55"/>
    <x v="5"/>
    <x v="34"/>
    <s v="2310 Aktivitetstilbud barn og unge"/>
    <n v="15"/>
  </r>
  <r>
    <s v="25 KULTUR"/>
    <x v="26"/>
    <x v="55"/>
    <x v="3"/>
    <x v="16"/>
    <s v="2310 Aktivitetstilbud barn og unge"/>
    <n v="60"/>
  </r>
  <r>
    <s v="25 KULTUR"/>
    <x v="26"/>
    <x v="55"/>
    <x v="3"/>
    <x v="27"/>
    <s v="2310 Aktivitetstilbud barn og unge"/>
    <n v="275"/>
  </r>
  <r>
    <s v="25 KULTUR"/>
    <x v="26"/>
    <x v="55"/>
    <x v="6"/>
    <x v="105"/>
    <s v="2310 Aktivitetstilbud barn og unge"/>
    <n v="-24"/>
  </r>
  <r>
    <s v="25 KULTUR"/>
    <x v="26"/>
    <x v="55"/>
    <x v="6"/>
    <x v="106"/>
    <s v="2310 Aktivitetstilbud barn og unge"/>
    <n v="-30"/>
  </r>
  <r>
    <s v="25 KULTUR"/>
    <x v="26"/>
    <x v="55"/>
    <x v="6"/>
    <x v="107"/>
    <s v="2310 Aktivitetstilbud barn og unge"/>
    <n v="-9"/>
  </r>
  <r>
    <s v="25 KULTUR"/>
    <x v="26"/>
    <x v="55"/>
    <x v="6"/>
    <x v="101"/>
    <s v="2310 Aktivitetstilbud barn og unge"/>
    <n v="-50"/>
  </r>
  <r>
    <s v="25 KULTUR"/>
    <x v="26"/>
    <x v="55"/>
    <x v="4"/>
    <x v="18"/>
    <s v="3860 Kommunale kulturbygg"/>
    <n v="-60"/>
  </r>
  <r>
    <s v="25 KULTUR"/>
    <x v="26"/>
    <x v="55"/>
    <x v="4"/>
    <x v="43"/>
    <s v="2310 Aktivitetstilbud barn og unge"/>
    <n v="-20"/>
  </r>
  <r>
    <s v="25 KULTUR"/>
    <x v="26"/>
    <x v="56"/>
    <x v="1"/>
    <x v="7"/>
    <s v="3800 Idrett"/>
    <n v="10"/>
  </r>
  <r>
    <s v="25 KULTUR"/>
    <x v="26"/>
    <x v="56"/>
    <x v="1"/>
    <x v="8"/>
    <s v="3800 Idrett"/>
    <n v="10"/>
  </r>
  <r>
    <s v="25 KULTUR"/>
    <x v="26"/>
    <x v="56"/>
    <x v="1"/>
    <x v="9"/>
    <s v="3800 Idrett"/>
    <n v="10"/>
  </r>
  <r>
    <s v="25 KULTUR"/>
    <x v="26"/>
    <x v="56"/>
    <x v="1"/>
    <x v="10"/>
    <s v="3800 Idrett"/>
    <n v="10"/>
  </r>
  <r>
    <s v="25 KULTUR"/>
    <x v="26"/>
    <x v="56"/>
    <x v="1"/>
    <x v="14"/>
    <s v="3600 Naturforvaltning og friluftsliv"/>
    <n v="210"/>
  </r>
  <r>
    <s v="25 KULTUR"/>
    <x v="26"/>
    <x v="56"/>
    <x v="3"/>
    <x v="16"/>
    <s v="3800 Idrett"/>
    <n v="63"/>
  </r>
  <r>
    <s v="25 KULTUR"/>
    <x v="26"/>
    <x v="56"/>
    <x v="3"/>
    <x v="27"/>
    <s v="3800 Idrett"/>
    <n v="3668"/>
  </r>
  <r>
    <s v="25 KULTUR"/>
    <x v="26"/>
    <x v="56"/>
    <x v="4"/>
    <x v="18"/>
    <s v="3860 Kommunale kulturbygg"/>
    <n v="-63"/>
  </r>
  <r>
    <s v="25 KULTUR"/>
    <x v="26"/>
    <x v="57"/>
    <x v="0"/>
    <x v="0"/>
    <s v="3800 Idrett"/>
    <n v="1685"/>
  </r>
  <r>
    <s v="25 KULTUR"/>
    <x v="26"/>
    <x v="57"/>
    <x v="0"/>
    <x v="60"/>
    <s v="3800 Idrett"/>
    <n v="20"/>
  </r>
  <r>
    <s v="25 KULTUR"/>
    <x v="26"/>
    <x v="57"/>
    <x v="0"/>
    <x v="61"/>
    <s v="3800 Idrett"/>
    <n v="35"/>
  </r>
  <r>
    <s v="25 KULTUR"/>
    <x v="26"/>
    <x v="57"/>
    <x v="0"/>
    <x v="1"/>
    <s v="3800 Idrett"/>
    <n v="21"/>
  </r>
  <r>
    <s v="25 KULTUR"/>
    <x v="26"/>
    <x v="57"/>
    <x v="0"/>
    <x v="3"/>
    <s v="3800 Idrett"/>
    <n v="278"/>
  </r>
  <r>
    <s v="25 KULTUR"/>
    <x v="26"/>
    <x v="57"/>
    <x v="0"/>
    <x v="4"/>
    <s v="3800 Idrett"/>
    <n v="5"/>
  </r>
  <r>
    <s v="25 KULTUR"/>
    <x v="26"/>
    <x v="57"/>
    <x v="0"/>
    <x v="5"/>
    <s v="3800 Idrett"/>
    <n v="288"/>
  </r>
  <r>
    <s v="25 KULTUR"/>
    <x v="26"/>
    <x v="57"/>
    <x v="1"/>
    <x v="22"/>
    <s v="3800 Idrett"/>
    <n v="70"/>
  </r>
  <r>
    <s v="25 KULTUR"/>
    <x v="26"/>
    <x v="57"/>
    <x v="1"/>
    <x v="45"/>
    <s v="3800 Idrett"/>
    <n v="6"/>
  </r>
  <r>
    <s v="25 KULTUR"/>
    <x v="26"/>
    <x v="57"/>
    <x v="1"/>
    <x v="6"/>
    <s v="3800 Idrett"/>
    <n v="8"/>
  </r>
  <r>
    <s v="25 KULTUR"/>
    <x v="26"/>
    <x v="57"/>
    <x v="1"/>
    <x v="7"/>
    <s v="3800 Idrett"/>
    <n v="30"/>
  </r>
  <r>
    <s v="25 KULTUR"/>
    <x v="26"/>
    <x v="57"/>
    <x v="1"/>
    <x v="41"/>
    <s v="3800 Idrett"/>
    <n v="50"/>
  </r>
  <r>
    <s v="25 KULTUR"/>
    <x v="26"/>
    <x v="57"/>
    <x v="1"/>
    <x v="30"/>
    <s v="3800 Idrett"/>
    <n v="8"/>
  </r>
  <r>
    <s v="25 KULTUR"/>
    <x v="26"/>
    <x v="57"/>
    <x v="1"/>
    <x v="52"/>
    <s v="3800 Idrett"/>
    <n v="9"/>
  </r>
  <r>
    <s v="25 KULTUR"/>
    <x v="26"/>
    <x v="57"/>
    <x v="1"/>
    <x v="55"/>
    <s v="3800 Idrett"/>
    <n v="30"/>
  </r>
  <r>
    <s v="25 KULTUR"/>
    <x v="26"/>
    <x v="57"/>
    <x v="1"/>
    <x v="8"/>
    <s v="3800 Idrett"/>
    <n v="4"/>
  </r>
  <r>
    <s v="25 KULTUR"/>
    <x v="26"/>
    <x v="57"/>
    <x v="1"/>
    <x v="9"/>
    <s v="3800 Idrett"/>
    <n v="80"/>
  </r>
  <r>
    <s v="25 KULTUR"/>
    <x v="26"/>
    <x v="57"/>
    <x v="1"/>
    <x v="10"/>
    <s v="3800 Idrett"/>
    <n v="7"/>
  </r>
  <r>
    <s v="25 KULTUR"/>
    <x v="26"/>
    <x v="57"/>
    <x v="1"/>
    <x v="11"/>
    <s v="3800 Idrett"/>
    <n v="8"/>
  </r>
  <r>
    <s v="25 KULTUR"/>
    <x v="26"/>
    <x v="57"/>
    <x v="1"/>
    <x v="12"/>
    <s v="3800 Idrett"/>
    <n v="40"/>
  </r>
  <r>
    <s v="25 KULTUR"/>
    <x v="26"/>
    <x v="57"/>
    <x v="1"/>
    <x v="108"/>
    <s v="3800 Idrett"/>
    <n v="5"/>
  </r>
  <r>
    <s v="25 KULTUR"/>
    <x v="26"/>
    <x v="57"/>
    <x v="1"/>
    <x v="13"/>
    <s v="3800 Idrett"/>
    <n v="7"/>
  </r>
  <r>
    <s v="25 KULTUR"/>
    <x v="26"/>
    <x v="57"/>
    <x v="1"/>
    <x v="14"/>
    <s v="3800 Idrett"/>
    <n v="173"/>
  </r>
  <r>
    <s v="25 KULTUR"/>
    <x v="26"/>
    <x v="57"/>
    <x v="1"/>
    <x v="87"/>
    <s v="3800 Idrett"/>
    <n v="650"/>
  </r>
  <r>
    <s v="25 KULTUR"/>
    <x v="26"/>
    <x v="57"/>
    <x v="2"/>
    <x v="15"/>
    <s v="3800 Idrett"/>
    <n v="35"/>
  </r>
  <r>
    <s v="25 KULTUR"/>
    <x v="26"/>
    <x v="57"/>
    <x v="2"/>
    <x v="90"/>
    <s v="3800 Idrett"/>
    <n v="50"/>
  </r>
  <r>
    <s v="25 KULTUR"/>
    <x v="26"/>
    <x v="57"/>
    <x v="2"/>
    <x v="48"/>
    <s v="3800 Idrett"/>
    <n v="276"/>
  </r>
  <r>
    <s v="25 KULTUR"/>
    <x v="26"/>
    <x v="57"/>
    <x v="2"/>
    <x v="109"/>
    <s v="3800 Idrett"/>
    <n v="40"/>
  </r>
  <r>
    <s v="25 KULTUR"/>
    <x v="26"/>
    <x v="57"/>
    <x v="3"/>
    <x v="16"/>
    <s v="3800 Idrett"/>
    <n v="550"/>
  </r>
  <r>
    <s v="25 KULTUR"/>
    <x v="26"/>
    <x v="57"/>
    <x v="3"/>
    <x v="27"/>
    <s v="3800 Idrett"/>
    <n v="970"/>
  </r>
  <r>
    <s v="25 KULTUR"/>
    <x v="26"/>
    <x v="57"/>
    <x v="6"/>
    <x v="91"/>
    <s v="3800 Idrett"/>
    <n v="-180"/>
  </r>
  <r>
    <s v="25 KULTUR"/>
    <x v="26"/>
    <x v="57"/>
    <x v="4"/>
    <x v="18"/>
    <s v="3800 Idrett"/>
    <n v="-550"/>
  </r>
  <r>
    <s v="25 KULTUR"/>
    <x v="26"/>
    <x v="58"/>
    <x v="0"/>
    <x v="0"/>
    <s v="3800 Idrett"/>
    <n v="4926"/>
  </r>
  <r>
    <s v="25 KULTUR"/>
    <x v="26"/>
    <x v="58"/>
    <x v="0"/>
    <x v="110"/>
    <s v="3800 Idrett"/>
    <n v="58"/>
  </r>
  <r>
    <s v="25 KULTUR"/>
    <x v="26"/>
    <x v="58"/>
    <x v="0"/>
    <x v="49"/>
    <s v="3800 Idrett"/>
    <n v="320"/>
  </r>
  <r>
    <s v="25 KULTUR"/>
    <x v="26"/>
    <x v="58"/>
    <x v="0"/>
    <x v="49"/>
    <s v="3810 Kommunale idrettsbygg og idrettsanlegg"/>
    <n v="40"/>
  </r>
  <r>
    <s v="25 KULTUR"/>
    <x v="26"/>
    <x v="58"/>
    <x v="0"/>
    <x v="95"/>
    <s v="3800 Idrett"/>
    <n v="70"/>
  </r>
  <r>
    <s v="25 KULTUR"/>
    <x v="26"/>
    <x v="58"/>
    <x v="0"/>
    <x v="111"/>
    <s v="3800 Idrett"/>
    <n v="23"/>
  </r>
  <r>
    <s v="25 KULTUR"/>
    <x v="26"/>
    <x v="58"/>
    <x v="0"/>
    <x v="60"/>
    <s v="3800 Idrett"/>
    <n v="120"/>
  </r>
  <r>
    <s v="25 KULTUR"/>
    <x v="26"/>
    <x v="58"/>
    <x v="0"/>
    <x v="60"/>
    <s v="3810 Kommunale idrettsbygg og idrettsanlegg"/>
    <n v="73"/>
  </r>
  <r>
    <s v="25 KULTUR"/>
    <x v="26"/>
    <x v="58"/>
    <x v="0"/>
    <x v="61"/>
    <s v="3800 Idrett"/>
    <n v="15"/>
  </r>
  <r>
    <s v="25 KULTUR"/>
    <x v="26"/>
    <x v="58"/>
    <x v="0"/>
    <x v="3"/>
    <s v="3800 Idrett"/>
    <n v="885"/>
  </r>
  <r>
    <s v="25 KULTUR"/>
    <x v="26"/>
    <x v="58"/>
    <x v="0"/>
    <x v="3"/>
    <s v="3810 Kommunale idrettsbygg og idrettsanlegg"/>
    <n v="11"/>
  </r>
  <r>
    <s v="25 KULTUR"/>
    <x v="26"/>
    <x v="58"/>
    <x v="0"/>
    <x v="4"/>
    <s v="3800 Idrett"/>
    <n v="16"/>
  </r>
  <r>
    <s v="25 KULTUR"/>
    <x v="26"/>
    <x v="58"/>
    <x v="0"/>
    <x v="5"/>
    <s v="3800 Idrett"/>
    <n v="905"/>
  </r>
  <r>
    <s v="25 KULTUR"/>
    <x v="26"/>
    <x v="58"/>
    <x v="0"/>
    <x v="5"/>
    <s v="3810 Kommunale idrettsbygg og idrettsanlegg"/>
    <n v="11.6"/>
  </r>
  <r>
    <s v="25 KULTUR"/>
    <x v="26"/>
    <x v="58"/>
    <x v="1"/>
    <x v="83"/>
    <s v="3800 Idrett"/>
    <n v="2"/>
  </r>
  <r>
    <s v="25 KULTUR"/>
    <x v="26"/>
    <x v="58"/>
    <x v="1"/>
    <x v="7"/>
    <s v="3800 Idrett"/>
    <n v="650"/>
  </r>
  <r>
    <s v="25 KULTUR"/>
    <x v="26"/>
    <x v="58"/>
    <x v="1"/>
    <x v="7"/>
    <s v="3810 Kommunale idrettsbygg og idrettsanlegg"/>
    <n v="20.399999999999999"/>
  </r>
  <r>
    <s v="25 KULTUR"/>
    <x v="26"/>
    <x v="58"/>
    <x v="1"/>
    <x v="36"/>
    <s v="3800 Idrett"/>
    <n v="10"/>
  </r>
  <r>
    <s v="25 KULTUR"/>
    <x v="26"/>
    <x v="58"/>
    <x v="1"/>
    <x v="93"/>
    <s v="3800 Idrett"/>
    <n v="320"/>
  </r>
  <r>
    <s v="25 KULTUR"/>
    <x v="26"/>
    <x v="58"/>
    <x v="1"/>
    <x v="112"/>
    <s v="3800 Idrett"/>
    <n v="15"/>
  </r>
  <r>
    <s v="25 KULTUR"/>
    <x v="26"/>
    <x v="58"/>
    <x v="1"/>
    <x v="8"/>
    <s v="3800 Idrett"/>
    <n v="320"/>
  </r>
  <r>
    <s v="25 KULTUR"/>
    <x v="26"/>
    <x v="58"/>
    <x v="1"/>
    <x v="9"/>
    <s v="3800 Idrett"/>
    <n v="90"/>
  </r>
  <r>
    <s v="25 KULTUR"/>
    <x v="26"/>
    <x v="58"/>
    <x v="1"/>
    <x v="11"/>
    <s v="3800 Idrett"/>
    <n v="5"/>
  </r>
  <r>
    <s v="25 KULTUR"/>
    <x v="26"/>
    <x v="58"/>
    <x v="1"/>
    <x v="84"/>
    <s v="3800 Idrett"/>
    <n v="8"/>
  </r>
  <r>
    <s v="25 KULTUR"/>
    <x v="26"/>
    <x v="58"/>
    <x v="1"/>
    <x v="12"/>
    <s v="3800 Idrett"/>
    <n v="24"/>
  </r>
  <r>
    <s v="25 KULTUR"/>
    <x v="26"/>
    <x v="58"/>
    <x v="1"/>
    <x v="13"/>
    <s v="3800 Idrett"/>
    <n v="4"/>
  </r>
  <r>
    <s v="25 KULTUR"/>
    <x v="26"/>
    <x v="58"/>
    <x v="1"/>
    <x v="72"/>
    <s v="3800 Idrett"/>
    <n v="1115"/>
  </r>
  <r>
    <s v="25 KULTUR"/>
    <x v="26"/>
    <x v="58"/>
    <x v="1"/>
    <x v="113"/>
    <s v="3800 Idrett"/>
    <n v="10"/>
  </r>
  <r>
    <s v="25 KULTUR"/>
    <x v="26"/>
    <x v="58"/>
    <x v="1"/>
    <x v="94"/>
    <s v="3800 Idrett"/>
    <n v="400"/>
  </r>
  <r>
    <s v="25 KULTUR"/>
    <x v="26"/>
    <x v="58"/>
    <x v="1"/>
    <x v="114"/>
    <s v="3800 Idrett"/>
    <n v="230"/>
  </r>
  <r>
    <s v="25 KULTUR"/>
    <x v="26"/>
    <x v="58"/>
    <x v="1"/>
    <x v="14"/>
    <s v="3800 Idrett"/>
    <n v="58"/>
  </r>
  <r>
    <s v="25 KULTUR"/>
    <x v="26"/>
    <x v="58"/>
    <x v="2"/>
    <x v="15"/>
    <s v="3800 Idrett"/>
    <n v="100"/>
  </r>
  <r>
    <s v="25 KULTUR"/>
    <x v="26"/>
    <x v="58"/>
    <x v="2"/>
    <x v="90"/>
    <s v="3800 Idrett"/>
    <n v="330"/>
  </r>
  <r>
    <s v="25 KULTUR"/>
    <x v="26"/>
    <x v="58"/>
    <x v="2"/>
    <x v="48"/>
    <s v="3800 Idrett"/>
    <n v="55"/>
  </r>
  <r>
    <s v="25 KULTUR"/>
    <x v="26"/>
    <x v="58"/>
    <x v="2"/>
    <x v="109"/>
    <s v="3800 Idrett"/>
    <n v="180"/>
  </r>
  <r>
    <s v="25 KULTUR"/>
    <x v="26"/>
    <x v="58"/>
    <x v="3"/>
    <x v="16"/>
    <s v="3800 Idrett"/>
    <n v="230"/>
  </r>
  <r>
    <s v="25 KULTUR"/>
    <x v="26"/>
    <x v="58"/>
    <x v="9"/>
    <x v="115"/>
    <s v="3800 Idrett"/>
    <n v="552.6"/>
  </r>
  <r>
    <s v="25 KULTUR"/>
    <x v="26"/>
    <x v="58"/>
    <x v="6"/>
    <x v="38"/>
    <s v="3800 Idrett"/>
    <n v="-635"/>
  </r>
  <r>
    <s v="25 KULTUR"/>
    <x v="26"/>
    <x v="58"/>
    <x v="6"/>
    <x v="105"/>
    <s v="3800 Idrett"/>
    <n v="-1425"/>
  </r>
  <r>
    <s v="25 KULTUR"/>
    <x v="26"/>
    <x v="58"/>
    <x v="6"/>
    <x v="91"/>
    <s v="3800 Idrett"/>
    <n v="-1650"/>
  </r>
  <r>
    <s v="25 KULTUR"/>
    <x v="26"/>
    <x v="58"/>
    <x v="6"/>
    <x v="91"/>
    <s v="3810 Kommunale idrettsbygg og idrettsanlegg"/>
    <n v="144"/>
  </r>
  <r>
    <s v="25 KULTUR"/>
    <x v="26"/>
    <x v="58"/>
    <x v="6"/>
    <x v="106"/>
    <s v="3800 Idrett"/>
    <n v="-6155"/>
  </r>
  <r>
    <s v="25 KULTUR"/>
    <x v="26"/>
    <x v="58"/>
    <x v="6"/>
    <x v="116"/>
    <s v="3800 Idrett"/>
    <n v="-120"/>
  </r>
  <r>
    <s v="25 KULTUR"/>
    <x v="26"/>
    <x v="58"/>
    <x v="6"/>
    <x v="101"/>
    <s v="3800 Idrett"/>
    <n v="-660"/>
  </r>
  <r>
    <s v="25 KULTUR"/>
    <x v="26"/>
    <x v="58"/>
    <x v="4"/>
    <x v="33"/>
    <s v="3800 Idrett"/>
    <n v="-552.6"/>
  </r>
  <r>
    <s v="25 KULTUR"/>
    <x v="26"/>
    <x v="58"/>
    <x v="4"/>
    <x v="18"/>
    <s v="3800 Idrett"/>
    <n v="-230"/>
  </r>
  <r>
    <s v="25 KULTUR"/>
    <x v="26"/>
    <x v="58"/>
    <x v="8"/>
    <x v="73"/>
    <s v="3810 Kommunale idrettsbygg og idrettsanlegg"/>
    <n v="-300"/>
  </r>
  <r>
    <s v="25 KULTUR"/>
    <x v="26"/>
    <x v="59"/>
    <x v="0"/>
    <x v="0"/>
    <s v="3800 Idrett"/>
    <n v="1231"/>
  </r>
  <r>
    <s v="25 KULTUR"/>
    <x v="26"/>
    <x v="59"/>
    <x v="0"/>
    <x v="110"/>
    <s v="3800 Idrett"/>
    <n v="15"/>
  </r>
  <r>
    <s v="25 KULTUR"/>
    <x v="26"/>
    <x v="59"/>
    <x v="0"/>
    <x v="49"/>
    <s v="3800 Idrett"/>
    <n v="84"/>
  </r>
  <r>
    <s v="25 KULTUR"/>
    <x v="26"/>
    <x v="59"/>
    <x v="0"/>
    <x v="95"/>
    <s v="3800 Idrett"/>
    <n v="3"/>
  </r>
  <r>
    <s v="25 KULTUR"/>
    <x v="26"/>
    <x v="59"/>
    <x v="0"/>
    <x v="111"/>
    <s v="3800 Idrett"/>
    <n v="16"/>
  </r>
  <r>
    <s v="25 KULTUR"/>
    <x v="26"/>
    <x v="59"/>
    <x v="0"/>
    <x v="60"/>
    <s v="3800 Idrett"/>
    <n v="190"/>
  </r>
  <r>
    <s v="25 KULTUR"/>
    <x v="26"/>
    <x v="59"/>
    <x v="0"/>
    <x v="1"/>
    <s v="3800 Idrett"/>
    <n v="4"/>
  </r>
  <r>
    <s v="25 KULTUR"/>
    <x v="26"/>
    <x v="59"/>
    <x v="0"/>
    <x v="3"/>
    <s v="3800 Idrett"/>
    <n v="246"/>
  </r>
  <r>
    <s v="25 KULTUR"/>
    <x v="26"/>
    <x v="59"/>
    <x v="0"/>
    <x v="5"/>
    <s v="3800 Idrett"/>
    <n v="252"/>
  </r>
  <r>
    <s v="25 KULTUR"/>
    <x v="26"/>
    <x v="59"/>
    <x v="1"/>
    <x v="51"/>
    <s v="3800 Idrett"/>
    <n v="1200"/>
  </r>
  <r>
    <s v="25 KULTUR"/>
    <x v="26"/>
    <x v="59"/>
    <x v="1"/>
    <x v="7"/>
    <s v="3800 Idrett"/>
    <n v="150"/>
  </r>
  <r>
    <s v="25 KULTUR"/>
    <x v="26"/>
    <x v="59"/>
    <x v="1"/>
    <x v="9"/>
    <s v="3800 Idrett"/>
    <n v="8"/>
  </r>
  <r>
    <s v="25 KULTUR"/>
    <x v="26"/>
    <x v="59"/>
    <x v="1"/>
    <x v="84"/>
    <s v="3800 Idrett"/>
    <n v="2"/>
  </r>
  <r>
    <s v="25 KULTUR"/>
    <x v="26"/>
    <x v="59"/>
    <x v="1"/>
    <x v="12"/>
    <s v="3800 Idrett"/>
    <n v="6"/>
  </r>
  <r>
    <s v="25 KULTUR"/>
    <x v="26"/>
    <x v="59"/>
    <x v="1"/>
    <x v="14"/>
    <s v="3800 Idrett"/>
    <n v="2"/>
  </r>
  <r>
    <s v="25 KULTUR"/>
    <x v="26"/>
    <x v="59"/>
    <x v="2"/>
    <x v="15"/>
    <s v="3800 Idrett"/>
    <n v="65"/>
  </r>
  <r>
    <s v="25 KULTUR"/>
    <x v="26"/>
    <x v="59"/>
    <x v="2"/>
    <x v="48"/>
    <s v="3800 Idrett"/>
    <n v="22"/>
  </r>
  <r>
    <s v="25 KULTUR"/>
    <x v="26"/>
    <x v="59"/>
    <x v="6"/>
    <x v="107"/>
    <s v="3800 Idrett"/>
    <n v="-2720"/>
  </r>
  <r>
    <s v="25 KULTUR"/>
    <x v="26"/>
    <x v="59"/>
    <x v="6"/>
    <x v="117"/>
    <s v="3800 Idrett"/>
    <n v="-102"/>
  </r>
  <r>
    <s v="25 KULTUR"/>
    <x v="26"/>
    <x v="60"/>
    <x v="0"/>
    <x v="0"/>
    <s v="3800 Idrett"/>
    <n v="1072"/>
  </r>
  <r>
    <s v="25 KULTUR"/>
    <x v="26"/>
    <x v="60"/>
    <x v="0"/>
    <x v="49"/>
    <s v="3800 Idrett"/>
    <n v="5"/>
  </r>
  <r>
    <s v="25 KULTUR"/>
    <x v="26"/>
    <x v="60"/>
    <x v="0"/>
    <x v="95"/>
    <s v="3800 Idrett"/>
    <n v="3"/>
  </r>
  <r>
    <s v="25 KULTUR"/>
    <x v="26"/>
    <x v="60"/>
    <x v="0"/>
    <x v="60"/>
    <s v="3800 Idrett"/>
    <n v="2"/>
  </r>
  <r>
    <s v="25 KULTUR"/>
    <x v="26"/>
    <x v="60"/>
    <x v="0"/>
    <x v="3"/>
    <s v="3800 Idrett"/>
    <n v="173"/>
  </r>
  <r>
    <s v="25 KULTUR"/>
    <x v="26"/>
    <x v="60"/>
    <x v="0"/>
    <x v="4"/>
    <s v="3800 Idrett"/>
    <n v="1"/>
  </r>
  <r>
    <s v="25 KULTUR"/>
    <x v="26"/>
    <x v="60"/>
    <x v="0"/>
    <x v="5"/>
    <s v="3800 Idrett"/>
    <n v="177"/>
  </r>
  <r>
    <s v="25 KULTUR"/>
    <x v="26"/>
    <x v="60"/>
    <x v="1"/>
    <x v="7"/>
    <s v="3800 Idrett"/>
    <n v="40"/>
  </r>
  <r>
    <s v="25 KULTUR"/>
    <x v="26"/>
    <x v="60"/>
    <x v="1"/>
    <x v="9"/>
    <s v="3800 Idrett"/>
    <n v="8"/>
  </r>
  <r>
    <s v="25 KULTUR"/>
    <x v="26"/>
    <x v="60"/>
    <x v="1"/>
    <x v="84"/>
    <s v="3800 Idrett"/>
    <n v="2"/>
  </r>
  <r>
    <s v="25 KULTUR"/>
    <x v="26"/>
    <x v="60"/>
    <x v="1"/>
    <x v="12"/>
    <s v="3800 Idrett"/>
    <n v="5"/>
  </r>
  <r>
    <s v="25 KULTUR"/>
    <x v="26"/>
    <x v="60"/>
    <x v="1"/>
    <x v="72"/>
    <s v="3800 Idrett"/>
    <n v="89"/>
  </r>
  <r>
    <s v="25 KULTUR"/>
    <x v="26"/>
    <x v="60"/>
    <x v="1"/>
    <x v="113"/>
    <s v="3800 Idrett"/>
    <n v="3"/>
  </r>
  <r>
    <s v="25 KULTUR"/>
    <x v="26"/>
    <x v="60"/>
    <x v="1"/>
    <x v="94"/>
    <s v="3800 Idrett"/>
    <n v="45"/>
  </r>
  <r>
    <s v="25 KULTUR"/>
    <x v="26"/>
    <x v="60"/>
    <x v="2"/>
    <x v="15"/>
    <s v="3800 Idrett"/>
    <n v="43"/>
  </r>
  <r>
    <s v="25 KULTUR"/>
    <x v="26"/>
    <x v="60"/>
    <x v="2"/>
    <x v="48"/>
    <s v="3800 Idrett"/>
    <n v="6"/>
  </r>
  <r>
    <s v="25 KULTUR"/>
    <x v="26"/>
    <x v="60"/>
    <x v="2"/>
    <x v="109"/>
    <s v="3800 Idrett"/>
    <n v="11"/>
  </r>
  <r>
    <s v="25 KULTUR"/>
    <x v="26"/>
    <x v="60"/>
    <x v="3"/>
    <x v="16"/>
    <s v="3800 Idrett"/>
    <n v="65"/>
  </r>
  <r>
    <s v="25 KULTUR"/>
    <x v="26"/>
    <x v="60"/>
    <x v="6"/>
    <x v="91"/>
    <s v="3800 Idrett"/>
    <n v="-430"/>
  </r>
  <r>
    <s v="25 KULTUR"/>
    <x v="26"/>
    <x v="60"/>
    <x v="6"/>
    <x v="118"/>
    <s v="3800 Idrett"/>
    <n v="-65"/>
  </r>
  <r>
    <s v="25 KULTUR"/>
    <x v="26"/>
    <x v="60"/>
    <x v="6"/>
    <x v="101"/>
    <s v="3800 Idrett"/>
    <n v="-12"/>
  </r>
  <r>
    <s v="25 KULTUR"/>
    <x v="26"/>
    <x v="60"/>
    <x v="4"/>
    <x v="96"/>
    <s v="3800 Idrett"/>
    <n v="-252"/>
  </r>
  <r>
    <s v="25 KULTUR"/>
    <x v="26"/>
    <x v="60"/>
    <x v="4"/>
    <x v="18"/>
    <s v="3800 Idrett"/>
    <n v="-65"/>
  </r>
  <r>
    <s v="25 KULTUR"/>
    <x v="26"/>
    <x v="61"/>
    <x v="0"/>
    <x v="0"/>
    <s v="3810 Kommunale idrettsbygg og idrettsanlegg"/>
    <n v="1249"/>
  </r>
  <r>
    <s v="25 KULTUR"/>
    <x v="26"/>
    <x v="61"/>
    <x v="0"/>
    <x v="3"/>
    <s v="3810 Kommunale idrettsbygg og idrettsanlegg"/>
    <n v="200"/>
  </r>
  <r>
    <s v="25 KULTUR"/>
    <x v="26"/>
    <x v="61"/>
    <x v="0"/>
    <x v="5"/>
    <s v="3810 Kommunale idrettsbygg og idrettsanlegg"/>
    <n v="204"/>
  </r>
  <r>
    <s v="25 KULTUR"/>
    <x v="26"/>
    <x v="61"/>
    <x v="1"/>
    <x v="7"/>
    <s v="3810 Kommunale idrettsbygg og idrettsanlegg"/>
    <n v="170"/>
  </r>
  <r>
    <s v="25 KULTUR"/>
    <x v="26"/>
    <x v="61"/>
    <x v="1"/>
    <x v="112"/>
    <s v="3810 Kommunale idrettsbygg og idrettsanlegg"/>
    <n v="4"/>
  </r>
  <r>
    <s v="25 KULTUR"/>
    <x v="26"/>
    <x v="61"/>
    <x v="1"/>
    <x v="9"/>
    <s v="3810 Kommunale idrettsbygg og idrettsanlegg"/>
    <n v="12"/>
  </r>
  <r>
    <s v="25 KULTUR"/>
    <x v="26"/>
    <x v="61"/>
    <x v="1"/>
    <x v="108"/>
    <s v="3810 Kommunale idrettsbygg og idrettsanlegg"/>
    <n v="17"/>
  </r>
  <r>
    <s v="25 KULTUR"/>
    <x v="26"/>
    <x v="61"/>
    <x v="1"/>
    <x v="53"/>
    <s v="3810 Kommunale idrettsbygg og idrettsanlegg"/>
    <n v="50"/>
  </r>
  <r>
    <s v="25 KULTUR"/>
    <x v="26"/>
    <x v="61"/>
    <x v="1"/>
    <x v="72"/>
    <s v="3810 Kommunale idrettsbygg og idrettsanlegg"/>
    <n v="100"/>
  </r>
  <r>
    <s v="25 KULTUR"/>
    <x v="26"/>
    <x v="61"/>
    <x v="1"/>
    <x v="113"/>
    <s v="3810 Kommunale idrettsbygg og idrettsanlegg"/>
    <n v="3"/>
  </r>
  <r>
    <s v="25 KULTUR"/>
    <x v="26"/>
    <x v="61"/>
    <x v="1"/>
    <x v="25"/>
    <s v="3810 Kommunale idrettsbygg og idrettsanlegg"/>
    <n v="21"/>
  </r>
  <r>
    <s v="25 KULTUR"/>
    <x v="26"/>
    <x v="61"/>
    <x v="1"/>
    <x v="14"/>
    <s v="3810 Kommunale idrettsbygg og idrettsanlegg"/>
    <n v="40"/>
  </r>
  <r>
    <s v="25 KULTUR"/>
    <x v="26"/>
    <x v="61"/>
    <x v="1"/>
    <x v="87"/>
    <s v="3810 Kommunale idrettsbygg og idrettsanlegg"/>
    <n v="20"/>
  </r>
  <r>
    <s v="25 KULTUR"/>
    <x v="26"/>
    <x v="61"/>
    <x v="2"/>
    <x v="15"/>
    <s v="3810 Kommunale idrettsbygg og idrettsanlegg"/>
    <n v="5"/>
  </r>
  <r>
    <s v="25 KULTUR"/>
    <x v="26"/>
    <x v="61"/>
    <x v="2"/>
    <x v="48"/>
    <s v="3810 Kommunale idrettsbygg og idrettsanlegg"/>
    <n v="5"/>
  </r>
  <r>
    <s v="25 KULTUR"/>
    <x v="26"/>
    <x v="61"/>
    <x v="2"/>
    <x v="109"/>
    <s v="3810 Kommunale idrettsbygg og idrettsanlegg"/>
    <n v="15"/>
  </r>
  <r>
    <s v="25 KULTUR"/>
    <x v="26"/>
    <x v="61"/>
    <x v="3"/>
    <x v="16"/>
    <s v="3810 Kommunale idrettsbygg og idrettsanlegg"/>
    <n v="77"/>
  </r>
  <r>
    <s v="25 KULTUR"/>
    <x v="26"/>
    <x v="61"/>
    <x v="6"/>
    <x v="91"/>
    <s v="3810 Kommunale idrettsbygg og idrettsanlegg"/>
    <n v="-225"/>
  </r>
  <r>
    <s v="25 KULTUR"/>
    <x v="26"/>
    <x v="61"/>
    <x v="6"/>
    <x v="101"/>
    <s v="3810 Kommunale idrettsbygg og idrettsanlegg"/>
    <n v="-15"/>
  </r>
  <r>
    <s v="25 KULTUR"/>
    <x v="26"/>
    <x v="61"/>
    <x v="4"/>
    <x v="18"/>
    <s v="3810 Kommunale idrettsbygg og idrettsanlegg"/>
    <n v="-77"/>
  </r>
  <r>
    <s v="25 KULTUR"/>
    <x v="26"/>
    <x v="62"/>
    <x v="3"/>
    <x v="27"/>
    <s v="3810 Kommunale idrettsbygg og idrettsanlegg"/>
    <n v="2575"/>
  </r>
  <r>
    <s v="25 KULTUR"/>
    <x v="26"/>
    <x v="63"/>
    <x v="0"/>
    <x v="0"/>
    <s v="3830 Musikk- og kulturskoler"/>
    <n v="7140"/>
  </r>
  <r>
    <s v="25 KULTUR"/>
    <x v="26"/>
    <x v="63"/>
    <x v="0"/>
    <x v="40"/>
    <s v="3830 Musikk- og kulturskoler"/>
    <n v="45"/>
  </r>
  <r>
    <s v="25 KULTUR"/>
    <x v="26"/>
    <x v="63"/>
    <x v="0"/>
    <x v="95"/>
    <s v="3830 Musikk- og kulturskoler"/>
    <n v="40"/>
  </r>
  <r>
    <s v="25 KULTUR"/>
    <x v="26"/>
    <x v="63"/>
    <x v="0"/>
    <x v="3"/>
    <s v="3830 Musikk- og kulturskoler"/>
    <n v="1156"/>
  </r>
  <r>
    <s v="25 KULTUR"/>
    <x v="26"/>
    <x v="63"/>
    <x v="0"/>
    <x v="5"/>
    <s v="3830 Musikk- og kulturskoler"/>
    <n v="1182"/>
  </r>
  <r>
    <s v="25 KULTUR"/>
    <x v="26"/>
    <x v="63"/>
    <x v="1"/>
    <x v="22"/>
    <s v="3830 Musikk- og kulturskoler"/>
    <n v="5"/>
  </r>
  <r>
    <s v="25 KULTUR"/>
    <x v="26"/>
    <x v="63"/>
    <x v="1"/>
    <x v="45"/>
    <s v="3830 Musikk- og kulturskoler"/>
    <n v="5"/>
  </r>
  <r>
    <s v="25 KULTUR"/>
    <x v="26"/>
    <x v="63"/>
    <x v="1"/>
    <x v="51"/>
    <s v="3830 Musikk- og kulturskoler"/>
    <n v="2"/>
  </r>
  <r>
    <s v="25 KULTUR"/>
    <x v="26"/>
    <x v="63"/>
    <x v="1"/>
    <x v="6"/>
    <s v="3830 Musikk- og kulturskoler"/>
    <n v="20"/>
  </r>
  <r>
    <s v="25 KULTUR"/>
    <x v="26"/>
    <x v="63"/>
    <x v="1"/>
    <x v="7"/>
    <s v="3830 Musikk- og kulturskoler"/>
    <n v="40"/>
  </r>
  <r>
    <s v="25 KULTUR"/>
    <x v="26"/>
    <x v="63"/>
    <x v="1"/>
    <x v="41"/>
    <s v="3830 Musikk- og kulturskoler"/>
    <n v="5"/>
  </r>
  <r>
    <s v="25 KULTUR"/>
    <x v="26"/>
    <x v="63"/>
    <x v="1"/>
    <x v="30"/>
    <s v="3830 Musikk- og kulturskoler"/>
    <n v="1"/>
  </r>
  <r>
    <s v="25 KULTUR"/>
    <x v="26"/>
    <x v="63"/>
    <x v="1"/>
    <x v="55"/>
    <s v="3830 Musikk- og kulturskoler"/>
    <n v="1"/>
  </r>
  <r>
    <s v="25 KULTUR"/>
    <x v="26"/>
    <x v="63"/>
    <x v="1"/>
    <x v="8"/>
    <s v="3830 Musikk- og kulturskoler"/>
    <n v="30"/>
  </r>
  <r>
    <s v="25 KULTUR"/>
    <x v="26"/>
    <x v="63"/>
    <x v="1"/>
    <x v="9"/>
    <s v="3830 Musikk- og kulturskoler"/>
    <n v="60"/>
  </r>
  <r>
    <s v="25 KULTUR"/>
    <x v="26"/>
    <x v="63"/>
    <x v="1"/>
    <x v="10"/>
    <s v="3830 Musikk- og kulturskoler"/>
    <n v="25"/>
  </r>
  <r>
    <s v="25 KULTUR"/>
    <x v="26"/>
    <x v="63"/>
    <x v="1"/>
    <x v="11"/>
    <s v="3830 Musikk- og kulturskoler"/>
    <n v="5"/>
  </r>
  <r>
    <s v="25 KULTUR"/>
    <x v="26"/>
    <x v="63"/>
    <x v="1"/>
    <x v="12"/>
    <s v="3830 Musikk- og kulturskoler"/>
    <n v="50"/>
  </r>
  <r>
    <s v="25 KULTUR"/>
    <x v="26"/>
    <x v="63"/>
    <x v="1"/>
    <x v="13"/>
    <s v="3830 Musikk- og kulturskoler"/>
    <n v="20"/>
  </r>
  <r>
    <s v="25 KULTUR"/>
    <x v="26"/>
    <x v="63"/>
    <x v="1"/>
    <x v="72"/>
    <s v="3830 Musikk- og kulturskoler"/>
    <n v="230"/>
  </r>
  <r>
    <s v="25 KULTUR"/>
    <x v="26"/>
    <x v="63"/>
    <x v="1"/>
    <x v="88"/>
    <s v="3830 Musikk- og kulturskoler"/>
    <n v="5"/>
  </r>
  <r>
    <s v="25 KULTUR"/>
    <x v="26"/>
    <x v="63"/>
    <x v="1"/>
    <x v="14"/>
    <s v="3830 Musikk- og kulturskoler"/>
    <n v="90"/>
  </r>
  <r>
    <s v="25 KULTUR"/>
    <x v="26"/>
    <x v="63"/>
    <x v="2"/>
    <x v="15"/>
    <s v="3830 Musikk- og kulturskoler"/>
    <n v="106"/>
  </r>
  <r>
    <s v="25 KULTUR"/>
    <x v="26"/>
    <x v="63"/>
    <x v="2"/>
    <x v="48"/>
    <s v="3830 Musikk- og kulturskoler"/>
    <n v="45"/>
  </r>
  <r>
    <s v="25 KULTUR"/>
    <x v="26"/>
    <x v="63"/>
    <x v="5"/>
    <x v="104"/>
    <s v="3830 Musikk- og kulturskoler"/>
    <n v="144"/>
  </r>
  <r>
    <s v="25 KULTUR"/>
    <x v="26"/>
    <x v="63"/>
    <x v="5"/>
    <x v="67"/>
    <s v="3830 Musikk- og kulturskoler"/>
    <n v="370"/>
  </r>
  <r>
    <s v="25 KULTUR"/>
    <x v="26"/>
    <x v="63"/>
    <x v="5"/>
    <x v="34"/>
    <s v="3830 Musikk- og kulturskoler"/>
    <n v="1095"/>
  </r>
  <r>
    <s v="25 KULTUR"/>
    <x v="26"/>
    <x v="63"/>
    <x v="3"/>
    <x v="16"/>
    <s v="3830 Musikk- og kulturskoler"/>
    <n v="124"/>
  </r>
  <r>
    <s v="25 KULTUR"/>
    <x v="26"/>
    <x v="63"/>
    <x v="6"/>
    <x v="64"/>
    <s v="3830 Musikk- og kulturskoler"/>
    <n v="-1050"/>
  </r>
  <r>
    <s v="25 KULTUR"/>
    <x v="26"/>
    <x v="63"/>
    <x v="6"/>
    <x v="105"/>
    <s v="3830 Musikk- og kulturskoler"/>
    <n v="-415"/>
  </r>
  <r>
    <s v="25 KULTUR"/>
    <x v="26"/>
    <x v="63"/>
    <x v="6"/>
    <x v="106"/>
    <s v="3830 Musikk- og kulturskoler"/>
    <n v="-6"/>
  </r>
  <r>
    <s v="25 KULTUR"/>
    <x v="26"/>
    <x v="63"/>
    <x v="4"/>
    <x v="97"/>
    <s v="3830 Musikk- og kulturskoler"/>
    <n v="-217"/>
  </r>
  <r>
    <s v="25 KULTUR"/>
    <x v="26"/>
    <x v="63"/>
    <x v="4"/>
    <x v="18"/>
    <s v="3830 Musikk- og kulturskoler"/>
    <n v="-124"/>
  </r>
  <r>
    <s v="25 KULTUR"/>
    <x v="26"/>
    <x v="63"/>
    <x v="4"/>
    <x v="37"/>
    <s v="3830 Musikk- og kulturskoler"/>
    <n v="-114"/>
  </r>
  <r>
    <s v="25 KULTUR"/>
    <x v="26"/>
    <x v="63"/>
    <x v="4"/>
    <x v="29"/>
    <s v="3830 Musikk- og kulturskoler"/>
    <n v="-165"/>
  </r>
  <r>
    <s v="25 KULTUR"/>
    <x v="26"/>
    <x v="63"/>
    <x v="4"/>
    <x v="43"/>
    <s v="3830 Musikk- og kulturskoler"/>
    <n v="-1748"/>
  </r>
  <r>
    <s v="25 KULTUR"/>
    <x v="26"/>
    <x v="64"/>
    <x v="0"/>
    <x v="0"/>
    <s v="3700 Bibliotek"/>
    <n v="3577"/>
  </r>
  <r>
    <s v="25 KULTUR"/>
    <x v="26"/>
    <x v="64"/>
    <x v="0"/>
    <x v="3"/>
    <s v="3700 Bibliotek"/>
    <n v="572"/>
  </r>
  <r>
    <s v="25 KULTUR"/>
    <x v="26"/>
    <x v="64"/>
    <x v="0"/>
    <x v="5"/>
    <s v="3700 Bibliotek"/>
    <n v="585"/>
  </r>
  <r>
    <s v="25 KULTUR"/>
    <x v="26"/>
    <x v="64"/>
    <x v="1"/>
    <x v="22"/>
    <s v="3700 Bibliotek"/>
    <n v="40"/>
  </r>
  <r>
    <s v="25 KULTUR"/>
    <x v="26"/>
    <x v="64"/>
    <x v="1"/>
    <x v="6"/>
    <s v="3700 Bibliotek"/>
    <n v="2.5"/>
  </r>
  <r>
    <s v="25 KULTUR"/>
    <x v="26"/>
    <x v="64"/>
    <x v="1"/>
    <x v="7"/>
    <s v="3700 Bibliotek"/>
    <n v="50"/>
  </r>
  <r>
    <s v="25 KULTUR"/>
    <x v="26"/>
    <x v="64"/>
    <x v="1"/>
    <x v="41"/>
    <s v="3700 Bibliotek"/>
    <n v="3"/>
  </r>
  <r>
    <s v="25 KULTUR"/>
    <x v="26"/>
    <x v="64"/>
    <x v="1"/>
    <x v="55"/>
    <s v="3700 Bibliotek"/>
    <n v="50"/>
  </r>
  <r>
    <s v="25 KULTUR"/>
    <x v="26"/>
    <x v="64"/>
    <x v="1"/>
    <x v="8"/>
    <s v="3700 Bibliotek"/>
    <n v="5"/>
  </r>
  <r>
    <s v="25 KULTUR"/>
    <x v="26"/>
    <x v="64"/>
    <x v="1"/>
    <x v="9"/>
    <s v="3700 Bibliotek"/>
    <n v="20"/>
  </r>
  <r>
    <s v="25 KULTUR"/>
    <x v="26"/>
    <x v="64"/>
    <x v="1"/>
    <x v="10"/>
    <s v="3700 Bibliotek"/>
    <n v="3"/>
  </r>
  <r>
    <s v="25 KULTUR"/>
    <x v="26"/>
    <x v="64"/>
    <x v="1"/>
    <x v="14"/>
    <s v="3700 Bibliotek"/>
    <n v="160"/>
  </r>
  <r>
    <s v="25 KULTUR"/>
    <x v="26"/>
    <x v="64"/>
    <x v="2"/>
    <x v="15"/>
    <s v="3700 Bibliotek"/>
    <n v="478.5"/>
  </r>
  <r>
    <s v="25 KULTUR"/>
    <x v="26"/>
    <x v="64"/>
    <x v="3"/>
    <x v="16"/>
    <s v="3700 Bibliotek"/>
    <n v="100"/>
  </r>
  <r>
    <s v="25 KULTUR"/>
    <x v="26"/>
    <x v="64"/>
    <x v="6"/>
    <x v="38"/>
    <s v="3700 Bibliotek"/>
    <n v="-125"/>
  </r>
  <r>
    <s v="25 KULTUR"/>
    <x v="26"/>
    <x v="64"/>
    <x v="4"/>
    <x v="18"/>
    <s v="3700 Bibliotek"/>
    <n v="-100"/>
  </r>
  <r>
    <s v="25 KULTUR"/>
    <x v="26"/>
    <x v="64"/>
    <x v="4"/>
    <x v="29"/>
    <s v="3700 Bibliotek"/>
    <n v="-560"/>
  </r>
  <r>
    <s v="25 KULTUR"/>
    <x v="26"/>
    <x v="64"/>
    <x v="4"/>
    <x v="43"/>
    <s v="3700 Bibliotek"/>
    <n v="-40"/>
  </r>
  <r>
    <s v="25 KULTUR"/>
    <x v="26"/>
    <x v="65"/>
    <x v="1"/>
    <x v="72"/>
    <s v="3860 Kommunale kulturbygg"/>
    <n v="120"/>
  </r>
  <r>
    <s v="25 KULTUR"/>
    <x v="26"/>
    <x v="65"/>
    <x v="1"/>
    <x v="87"/>
    <s v="3860 Kommunale kulturbygg"/>
    <n v="45"/>
  </r>
  <r>
    <s v="25 KULTUR"/>
    <x v="26"/>
    <x v="65"/>
    <x v="3"/>
    <x v="16"/>
    <s v="3700 Bibliotek"/>
    <n v="49"/>
  </r>
  <r>
    <s v="25 KULTUR"/>
    <x v="26"/>
    <x v="65"/>
    <x v="4"/>
    <x v="18"/>
    <s v="3700 Bibliotek"/>
    <n v="-49"/>
  </r>
  <r>
    <s v="30 FELLESTJENESTER PLEIE OG OMSORG"/>
    <x v="27"/>
    <x v="66"/>
    <x v="0"/>
    <x v="119"/>
    <s v="2530 Helse og omsorgstjenester i institusjon"/>
    <n v="200"/>
  </r>
  <r>
    <s v="30 FELLESTJENESTER PLEIE OG OMSORG"/>
    <x v="27"/>
    <x v="66"/>
    <x v="0"/>
    <x v="3"/>
    <s v="2530 Helse og omsorgstjenester i institusjon"/>
    <n v="32"/>
  </r>
  <r>
    <s v="30 FELLESTJENESTER PLEIE OG OMSORG"/>
    <x v="27"/>
    <x v="66"/>
    <x v="0"/>
    <x v="5"/>
    <s v="2530 Helse og omsorgstjenester i institusjon"/>
    <n v="33"/>
  </r>
  <r>
    <s v="30 FELLESTJENESTER PLEIE OG OMSORG"/>
    <x v="27"/>
    <x v="66"/>
    <x v="1"/>
    <x v="7"/>
    <s v="2530 Helse og omsorgstjenester i institusjon"/>
    <n v="80"/>
  </r>
  <r>
    <s v="30 FELLESTJENESTER PLEIE OG OMSORG"/>
    <x v="27"/>
    <x v="66"/>
    <x v="1"/>
    <x v="30"/>
    <s v="2530 Helse og omsorgstjenester i institusjon"/>
    <n v="16"/>
  </r>
  <r>
    <s v="30 FELLESTJENESTER PLEIE OG OMSORG"/>
    <x v="27"/>
    <x v="66"/>
    <x v="1"/>
    <x v="88"/>
    <s v="1200 Administrasjon"/>
    <n v="420"/>
  </r>
  <r>
    <s v="30 FELLESTJENESTER PLEIE OG OMSORG"/>
    <x v="27"/>
    <x v="66"/>
    <x v="1"/>
    <x v="14"/>
    <s v="1200 Administrasjon"/>
    <n v="20"/>
  </r>
  <r>
    <s v="30 FELLESTJENESTER PLEIE OG OMSORG"/>
    <x v="27"/>
    <x v="66"/>
    <x v="2"/>
    <x v="15"/>
    <s v="2530 Helse og omsorgstjenester i institusjon"/>
    <n v="153"/>
  </r>
  <r>
    <s v="30 FELLESTJENESTER PLEIE OG OMSORG"/>
    <x v="27"/>
    <x v="66"/>
    <x v="2"/>
    <x v="48"/>
    <s v="2530 Helse og omsorgstjenester i institusjon"/>
    <n v="7"/>
  </r>
  <r>
    <s v="30 FELLESTJENESTER PLEIE OG OMSORG"/>
    <x v="27"/>
    <x v="66"/>
    <x v="2"/>
    <x v="31"/>
    <s v="2530 Helse og omsorgstjenester i institusjon"/>
    <n v="10"/>
  </r>
  <r>
    <s v="30 FELLESTJENESTER PLEIE OG OMSORG"/>
    <x v="27"/>
    <x v="66"/>
    <x v="5"/>
    <x v="34"/>
    <s v="2340 Aktiviserings- og servicetjenester overfor eldre og personer med funksjonsnedset"/>
    <n v="1000"/>
  </r>
  <r>
    <s v="30 FELLESTJENESTER PLEIE OG OMSORG"/>
    <x v="27"/>
    <x v="66"/>
    <x v="5"/>
    <x v="34"/>
    <s v="2530 Helse og omsorgstjenester i institusjon"/>
    <n v="400"/>
  </r>
  <r>
    <s v="30 FELLESTJENESTER PLEIE OG OMSORG"/>
    <x v="27"/>
    <x v="66"/>
    <x v="3"/>
    <x v="16"/>
    <s v="2540 Helse og omsorgstjenester til hjemmeboend"/>
    <n v="240"/>
  </r>
  <r>
    <s v="30 FELLESTJENESTER PLEIE OG OMSORG"/>
    <x v="27"/>
    <x v="66"/>
    <x v="3"/>
    <x v="17"/>
    <s v="2530 Helse og omsorgstjenester i institusjon"/>
    <n v="-421"/>
  </r>
  <r>
    <s v="30 FELLESTJENESTER PLEIE OG OMSORG"/>
    <x v="27"/>
    <x v="66"/>
    <x v="4"/>
    <x v="18"/>
    <s v="2530 Helse og omsorgstjenester i institusjon"/>
    <n v="-240"/>
  </r>
  <r>
    <s v="30 FELLESTJENESTER PLEIE OG OMSORG"/>
    <x v="27"/>
    <x v="67"/>
    <x v="2"/>
    <x v="48"/>
    <s v="2610 Institusjonslokaler"/>
    <n v="866"/>
  </r>
  <r>
    <s v="30 FELLESTJENESTER PLEIE OG OMSORG"/>
    <x v="27"/>
    <x v="67"/>
    <x v="3"/>
    <x v="17"/>
    <s v="2530 Helse og omsorgstjenester i institusjon"/>
    <n v="620"/>
  </r>
  <r>
    <s v="30 FELLESTJENESTER PLEIE OG OMSORG"/>
    <x v="27"/>
    <x v="67"/>
    <x v="6"/>
    <x v="64"/>
    <s v="2540 Helse og omsorgstjenester til hjemmeboend"/>
    <n v="-517"/>
  </r>
  <r>
    <s v="30 FELLESTJENESTER PLEIE OG OMSORG"/>
    <x v="28"/>
    <x v="68"/>
    <x v="0"/>
    <x v="0"/>
    <s v="2530 Helse og omsorgstjenester i institusjon"/>
    <n v="2476"/>
  </r>
  <r>
    <s v="30 FELLESTJENESTER PLEIE OG OMSORG"/>
    <x v="28"/>
    <x v="68"/>
    <x v="0"/>
    <x v="0"/>
    <s v="2540 Helse og omsorgstjenester til hjemmeboend"/>
    <n v="4182"/>
  </r>
  <r>
    <s v="30 FELLESTJENESTER PLEIE OG OMSORG"/>
    <x v="28"/>
    <x v="68"/>
    <x v="0"/>
    <x v="3"/>
    <s v="2530 Helse og omsorgstjenester i institusjon"/>
    <n v="396"/>
  </r>
  <r>
    <s v="30 FELLESTJENESTER PLEIE OG OMSORG"/>
    <x v="28"/>
    <x v="68"/>
    <x v="0"/>
    <x v="3"/>
    <s v="2540 Helse og omsorgstjenester til hjemmeboend"/>
    <n v="669"/>
  </r>
  <r>
    <s v="30 FELLESTJENESTER PLEIE OG OMSORG"/>
    <x v="28"/>
    <x v="68"/>
    <x v="0"/>
    <x v="5"/>
    <s v="2530 Helse og omsorgstjenester i institusjon"/>
    <n v="405"/>
  </r>
  <r>
    <s v="30 FELLESTJENESTER PLEIE OG OMSORG"/>
    <x v="28"/>
    <x v="68"/>
    <x v="0"/>
    <x v="5"/>
    <s v="2540 Helse og omsorgstjenester til hjemmeboend"/>
    <n v="684"/>
  </r>
  <r>
    <s v="30 FELLESTJENESTER PLEIE OG OMSORG"/>
    <x v="28"/>
    <x v="68"/>
    <x v="1"/>
    <x v="22"/>
    <s v="2540 Helse og omsorgstjenester til hjemmeboend"/>
    <n v="17"/>
  </r>
  <r>
    <s v="30 FELLESTJENESTER PLEIE OG OMSORG"/>
    <x v="28"/>
    <x v="68"/>
    <x v="1"/>
    <x v="7"/>
    <s v="2540 Helse og omsorgstjenester til hjemmeboend"/>
    <n v="78"/>
  </r>
  <r>
    <s v="30 FELLESTJENESTER PLEIE OG OMSORG"/>
    <x v="28"/>
    <x v="68"/>
    <x v="1"/>
    <x v="30"/>
    <s v="2540 Helse og omsorgstjenester til hjemmeboend"/>
    <n v="13"/>
  </r>
  <r>
    <s v="30 FELLESTJENESTER PLEIE OG OMSORG"/>
    <x v="28"/>
    <x v="68"/>
    <x v="1"/>
    <x v="52"/>
    <s v="2540 Helse og omsorgstjenester til hjemmeboend"/>
    <n v="14"/>
  </r>
  <r>
    <s v="30 FELLESTJENESTER PLEIE OG OMSORG"/>
    <x v="28"/>
    <x v="68"/>
    <x v="1"/>
    <x v="55"/>
    <s v="2540 Helse og omsorgstjenester til hjemmeboend"/>
    <n v="14"/>
  </r>
  <r>
    <s v="30 FELLESTJENESTER PLEIE OG OMSORG"/>
    <x v="28"/>
    <x v="68"/>
    <x v="1"/>
    <x v="9"/>
    <s v="2540 Helse og omsorgstjenester til hjemmeboend"/>
    <n v="55"/>
  </r>
  <r>
    <s v="30 FELLESTJENESTER PLEIE OG OMSORG"/>
    <x v="28"/>
    <x v="68"/>
    <x v="1"/>
    <x v="10"/>
    <s v="2540 Helse og omsorgstjenester til hjemmeboend"/>
    <n v="10"/>
  </r>
  <r>
    <s v="30 FELLESTJENESTER PLEIE OG OMSORG"/>
    <x v="28"/>
    <x v="68"/>
    <x v="1"/>
    <x v="88"/>
    <s v="2540 Helse og omsorgstjenester til hjemmeboend"/>
    <n v="4"/>
  </r>
  <r>
    <s v="30 FELLESTJENESTER PLEIE OG OMSORG"/>
    <x v="28"/>
    <x v="68"/>
    <x v="2"/>
    <x v="47"/>
    <s v="2540 Helse og omsorgstjenester til hjemmeboend"/>
    <n v="65"/>
  </r>
  <r>
    <s v="30 FELLESTJENESTER PLEIE OG OMSORG"/>
    <x v="28"/>
    <x v="68"/>
    <x v="3"/>
    <x v="16"/>
    <s v="2540 Helse og omsorgstjenester til hjemmeboend"/>
    <n v="41"/>
  </r>
  <r>
    <s v="30 FELLESTJENESTER PLEIE OG OMSORG"/>
    <x v="28"/>
    <x v="68"/>
    <x v="3"/>
    <x v="17"/>
    <s v="2540 Helse og omsorgstjenester til hjemmeboend"/>
    <n v="62"/>
  </r>
  <r>
    <s v="30 FELLESTJENESTER PLEIE OG OMSORG"/>
    <x v="28"/>
    <x v="68"/>
    <x v="3"/>
    <x v="32"/>
    <s v="2540 Helse og omsorgstjenester til hjemmeboend"/>
    <n v="0"/>
  </r>
  <r>
    <s v="30 FELLESTJENESTER PLEIE OG OMSORG"/>
    <x v="28"/>
    <x v="68"/>
    <x v="4"/>
    <x v="18"/>
    <s v="2540 Helse og omsorgstjenester til hjemmeboend"/>
    <n v="-41"/>
  </r>
  <r>
    <s v="31 SYKEHJEM"/>
    <x v="29"/>
    <x v="69"/>
    <x v="0"/>
    <x v="0"/>
    <s v="2530 Helse og omsorgstjenester i institusjon"/>
    <n v="3562"/>
  </r>
  <r>
    <s v="31 SYKEHJEM"/>
    <x v="29"/>
    <x v="69"/>
    <x v="0"/>
    <x v="0"/>
    <s v="2730 Arbeidsrettede tiltak i kommunal regi"/>
    <n v="247"/>
  </r>
  <r>
    <s v="31 SYKEHJEM"/>
    <x v="29"/>
    <x v="69"/>
    <x v="0"/>
    <x v="78"/>
    <s v="2530 Helse og omsorgstjenester i institusjon"/>
    <n v="100"/>
  </r>
  <r>
    <s v="31 SYKEHJEM"/>
    <x v="29"/>
    <x v="69"/>
    <x v="0"/>
    <x v="78"/>
    <s v="2540 Helse og omsorgstjenester til hjemmeboend"/>
    <n v="150"/>
  </r>
  <r>
    <s v="31 SYKEHJEM"/>
    <x v="29"/>
    <x v="69"/>
    <x v="0"/>
    <x v="49"/>
    <s v="2540 Helse og omsorgstjenester til hjemmeboend"/>
    <n v="210"/>
  </r>
  <r>
    <s v="31 SYKEHJEM"/>
    <x v="29"/>
    <x v="69"/>
    <x v="0"/>
    <x v="60"/>
    <s v="2540 Helse og omsorgstjenester til hjemmeboend"/>
    <n v="20"/>
  </r>
  <r>
    <s v="31 SYKEHJEM"/>
    <x v="29"/>
    <x v="69"/>
    <x v="0"/>
    <x v="61"/>
    <s v="2540 Helse og omsorgstjenester til hjemmeboend"/>
    <n v="10"/>
  </r>
  <r>
    <s v="31 SYKEHJEM"/>
    <x v="29"/>
    <x v="69"/>
    <x v="0"/>
    <x v="3"/>
    <s v="2530 Helse og omsorgstjenester i institusjon"/>
    <n v="586"/>
  </r>
  <r>
    <s v="31 SYKEHJEM"/>
    <x v="29"/>
    <x v="69"/>
    <x v="0"/>
    <x v="3"/>
    <s v="2540 Helse og omsorgstjenester til hjemmeboend"/>
    <n v="62"/>
  </r>
  <r>
    <s v="31 SYKEHJEM"/>
    <x v="29"/>
    <x v="69"/>
    <x v="0"/>
    <x v="3"/>
    <s v="2730 Arbeidsrettede tiltak i kommunal regi"/>
    <n v="40"/>
  </r>
  <r>
    <s v="31 SYKEHJEM"/>
    <x v="29"/>
    <x v="69"/>
    <x v="0"/>
    <x v="5"/>
    <s v="2530 Helse og omsorgstjenester i institusjon"/>
    <n v="599"/>
  </r>
  <r>
    <s v="31 SYKEHJEM"/>
    <x v="29"/>
    <x v="69"/>
    <x v="0"/>
    <x v="5"/>
    <s v="2540 Helse og omsorgstjenester til hjemmeboend"/>
    <n v="64"/>
  </r>
  <r>
    <s v="31 SYKEHJEM"/>
    <x v="29"/>
    <x v="69"/>
    <x v="0"/>
    <x v="5"/>
    <s v="2730 Arbeidsrettede tiltak i kommunal regi"/>
    <n v="40"/>
  </r>
  <r>
    <s v="31 SYKEHJEM"/>
    <x v="29"/>
    <x v="69"/>
    <x v="1"/>
    <x v="22"/>
    <s v="2530 Helse og omsorgstjenester i institusjon"/>
    <n v="7"/>
  </r>
  <r>
    <s v="31 SYKEHJEM"/>
    <x v="29"/>
    <x v="69"/>
    <x v="1"/>
    <x v="51"/>
    <s v="2530 Helse og omsorgstjenester i institusjon"/>
    <n v="3700"/>
  </r>
  <r>
    <s v="31 SYKEHJEM"/>
    <x v="29"/>
    <x v="69"/>
    <x v="1"/>
    <x v="7"/>
    <s v="2530 Helse og omsorgstjenester i institusjon"/>
    <n v="120"/>
  </r>
  <r>
    <s v="31 SYKEHJEM"/>
    <x v="29"/>
    <x v="69"/>
    <x v="1"/>
    <x v="93"/>
    <s v="2530 Helse og omsorgstjenester i institusjon"/>
    <n v="150"/>
  </r>
  <r>
    <s v="31 SYKEHJEM"/>
    <x v="29"/>
    <x v="69"/>
    <x v="1"/>
    <x v="30"/>
    <s v="2530 Helse og omsorgstjenester i institusjon"/>
    <n v="12"/>
  </r>
  <r>
    <s v="31 SYKEHJEM"/>
    <x v="29"/>
    <x v="69"/>
    <x v="1"/>
    <x v="9"/>
    <s v="2530 Helse og omsorgstjenester i institusjon"/>
    <n v="15"/>
  </r>
  <r>
    <s v="31 SYKEHJEM"/>
    <x v="29"/>
    <x v="69"/>
    <x v="1"/>
    <x v="87"/>
    <s v="2530 Helse og omsorgstjenester i institusjon"/>
    <n v="45"/>
  </r>
  <r>
    <s v="31 SYKEHJEM"/>
    <x v="29"/>
    <x v="69"/>
    <x v="2"/>
    <x v="15"/>
    <s v="2530 Helse og omsorgstjenester i institusjon"/>
    <n v="25"/>
  </r>
  <r>
    <s v="31 SYKEHJEM"/>
    <x v="29"/>
    <x v="69"/>
    <x v="2"/>
    <x v="48"/>
    <s v="2530 Helse og omsorgstjenester i institusjon"/>
    <n v="65"/>
  </r>
  <r>
    <s v="31 SYKEHJEM"/>
    <x v="29"/>
    <x v="69"/>
    <x v="6"/>
    <x v="38"/>
    <s v="2540 Helse og omsorgstjenester til hjemmeboend"/>
    <n v="-5000"/>
  </r>
  <r>
    <s v="31 SYKEHJEM"/>
    <x v="29"/>
    <x v="70"/>
    <x v="0"/>
    <x v="0"/>
    <s v="2530 Helse og omsorgstjenester i institusjon"/>
    <n v="1600"/>
  </r>
  <r>
    <s v="31 SYKEHJEM"/>
    <x v="29"/>
    <x v="70"/>
    <x v="0"/>
    <x v="78"/>
    <s v="2540 Helse og omsorgstjenester til hjemmeboend"/>
    <n v="244"/>
  </r>
  <r>
    <s v="31 SYKEHJEM"/>
    <x v="29"/>
    <x v="70"/>
    <x v="0"/>
    <x v="49"/>
    <s v="2540 Helse og omsorgstjenester til hjemmeboend"/>
    <n v="153"/>
  </r>
  <r>
    <s v="31 SYKEHJEM"/>
    <x v="29"/>
    <x v="70"/>
    <x v="0"/>
    <x v="60"/>
    <s v="2540 Helse og omsorgstjenester til hjemmeboend"/>
    <n v="20"/>
  </r>
  <r>
    <s v="31 SYKEHJEM"/>
    <x v="29"/>
    <x v="70"/>
    <x v="0"/>
    <x v="61"/>
    <s v="2540 Helse og omsorgstjenester til hjemmeboend"/>
    <n v="10"/>
  </r>
  <r>
    <s v="31 SYKEHJEM"/>
    <x v="29"/>
    <x v="70"/>
    <x v="0"/>
    <x v="3"/>
    <s v="2530 Helse og omsorgstjenester i institusjon"/>
    <n v="256"/>
  </r>
  <r>
    <s v="31 SYKEHJEM"/>
    <x v="29"/>
    <x v="70"/>
    <x v="0"/>
    <x v="3"/>
    <s v="2540 Helse og omsorgstjenester til hjemmeboend"/>
    <n v="68"/>
  </r>
  <r>
    <s v="31 SYKEHJEM"/>
    <x v="29"/>
    <x v="70"/>
    <x v="0"/>
    <x v="5"/>
    <s v="2530 Helse og omsorgstjenester i institusjon"/>
    <n v="262"/>
  </r>
  <r>
    <s v="31 SYKEHJEM"/>
    <x v="29"/>
    <x v="70"/>
    <x v="0"/>
    <x v="5"/>
    <s v="2540 Helse og omsorgstjenester til hjemmeboend"/>
    <n v="70"/>
  </r>
  <r>
    <s v="31 SYKEHJEM"/>
    <x v="29"/>
    <x v="70"/>
    <x v="1"/>
    <x v="93"/>
    <s v="2530 Helse og omsorgstjenester i institusjon"/>
    <n v="400"/>
  </r>
  <r>
    <s v="31 SYKEHJEM"/>
    <x v="29"/>
    <x v="70"/>
    <x v="1"/>
    <x v="72"/>
    <s v="2530 Helse og omsorgstjenester i institusjon"/>
    <n v="180"/>
  </r>
  <r>
    <s v="31 SYKEHJEM"/>
    <x v="29"/>
    <x v="70"/>
    <x v="2"/>
    <x v="15"/>
    <s v="2530 Helse og omsorgstjenester i institusjon"/>
    <n v="20"/>
  </r>
  <r>
    <s v="31 SYKEHJEM"/>
    <x v="29"/>
    <x v="70"/>
    <x v="2"/>
    <x v="48"/>
    <s v="2530 Helse og omsorgstjenester i institusjon"/>
    <n v="95"/>
  </r>
  <r>
    <s v="31 SYKEHJEM"/>
    <x v="29"/>
    <x v="71"/>
    <x v="0"/>
    <x v="0"/>
    <s v="2340 Aktiviserings- og servicetjenester overfor eldre og personer med funksjonsnedset"/>
    <n v="1210"/>
  </r>
  <r>
    <s v="31 SYKEHJEM"/>
    <x v="29"/>
    <x v="71"/>
    <x v="0"/>
    <x v="0"/>
    <s v="2530 Helse og omsorgstjenester i institusjon"/>
    <n v="1573"/>
  </r>
  <r>
    <s v="31 SYKEHJEM"/>
    <x v="29"/>
    <x v="71"/>
    <x v="0"/>
    <x v="0"/>
    <s v="2540 Helse og omsorgstjenester til hjemmeboend"/>
    <n v="1445"/>
  </r>
  <r>
    <s v="31 SYKEHJEM"/>
    <x v="29"/>
    <x v="71"/>
    <x v="0"/>
    <x v="49"/>
    <s v="2540 Helse og omsorgstjenester til hjemmeboend"/>
    <n v="180"/>
  </r>
  <r>
    <s v="31 SYKEHJEM"/>
    <x v="29"/>
    <x v="71"/>
    <x v="0"/>
    <x v="60"/>
    <s v="2540 Helse og omsorgstjenester til hjemmeboend"/>
    <n v="100"/>
  </r>
  <r>
    <s v="31 SYKEHJEM"/>
    <x v="29"/>
    <x v="71"/>
    <x v="0"/>
    <x v="61"/>
    <s v="2540 Helse og omsorgstjenester til hjemmeboend"/>
    <n v="8"/>
  </r>
  <r>
    <s v="31 SYKEHJEM"/>
    <x v="29"/>
    <x v="71"/>
    <x v="0"/>
    <x v="3"/>
    <s v="2340 Aktiviserings- og servicetjenester overfor eldre og personer med funksjonsnedset"/>
    <n v="194"/>
  </r>
  <r>
    <s v="31 SYKEHJEM"/>
    <x v="29"/>
    <x v="71"/>
    <x v="0"/>
    <x v="3"/>
    <s v="2530 Helse og omsorgstjenester i institusjon"/>
    <n v="252"/>
  </r>
  <r>
    <s v="31 SYKEHJEM"/>
    <x v="29"/>
    <x v="71"/>
    <x v="0"/>
    <x v="3"/>
    <s v="2540 Helse og omsorgstjenester til hjemmeboend"/>
    <n v="277"/>
  </r>
  <r>
    <s v="31 SYKEHJEM"/>
    <x v="29"/>
    <x v="71"/>
    <x v="0"/>
    <x v="5"/>
    <s v="2340 Aktiviserings- og servicetjenester overfor eldre og personer med funksjonsnedset"/>
    <n v="198"/>
  </r>
  <r>
    <s v="31 SYKEHJEM"/>
    <x v="29"/>
    <x v="71"/>
    <x v="0"/>
    <x v="5"/>
    <s v="2530 Helse og omsorgstjenester i institusjon"/>
    <n v="257"/>
  </r>
  <r>
    <s v="31 SYKEHJEM"/>
    <x v="29"/>
    <x v="71"/>
    <x v="0"/>
    <x v="5"/>
    <s v="2540 Helse og omsorgstjenester til hjemmeboend"/>
    <n v="283"/>
  </r>
  <r>
    <s v="31 SYKEHJEM"/>
    <x v="29"/>
    <x v="71"/>
    <x v="1"/>
    <x v="93"/>
    <s v="2540 Helse og omsorgstjenester til hjemmeboend"/>
    <n v="50"/>
  </r>
  <r>
    <s v="31 SYKEHJEM"/>
    <x v="29"/>
    <x v="71"/>
    <x v="1"/>
    <x v="93"/>
    <s v="2610 Institusjonslokaler"/>
    <n v="25"/>
  </r>
  <r>
    <s v="31 SYKEHJEM"/>
    <x v="29"/>
    <x v="71"/>
    <x v="1"/>
    <x v="30"/>
    <s v="2610 Institusjonslokaler"/>
    <n v="10"/>
  </r>
  <r>
    <s v="31 SYKEHJEM"/>
    <x v="29"/>
    <x v="71"/>
    <x v="1"/>
    <x v="52"/>
    <s v="2610 Institusjonslokaler"/>
    <n v="12"/>
  </r>
  <r>
    <s v="31 SYKEHJEM"/>
    <x v="29"/>
    <x v="71"/>
    <x v="1"/>
    <x v="12"/>
    <s v="2540 Helse og omsorgstjenester til hjemmeboend"/>
    <n v="90"/>
  </r>
  <r>
    <s v="31 SYKEHJEM"/>
    <x v="29"/>
    <x v="71"/>
    <x v="1"/>
    <x v="53"/>
    <s v="2540 Helse og omsorgstjenester til hjemmeboend"/>
    <n v="50"/>
  </r>
  <r>
    <s v="31 SYKEHJEM"/>
    <x v="29"/>
    <x v="71"/>
    <x v="1"/>
    <x v="72"/>
    <s v="2530 Helse og omsorgstjenester i institusjon"/>
    <n v="1060"/>
  </r>
  <r>
    <s v="31 SYKEHJEM"/>
    <x v="29"/>
    <x v="71"/>
    <x v="1"/>
    <x v="72"/>
    <s v="2610 Institusjonslokaler"/>
    <n v="2230"/>
  </r>
  <r>
    <s v="31 SYKEHJEM"/>
    <x v="29"/>
    <x v="71"/>
    <x v="1"/>
    <x v="88"/>
    <s v="2540 Helse og omsorgstjenester til hjemmeboend"/>
    <n v="86"/>
  </r>
  <r>
    <s v="31 SYKEHJEM"/>
    <x v="29"/>
    <x v="71"/>
    <x v="1"/>
    <x v="87"/>
    <s v="2530 Helse og omsorgstjenester i institusjon"/>
    <n v="733"/>
  </r>
  <r>
    <s v="31 SYKEHJEM"/>
    <x v="29"/>
    <x v="71"/>
    <x v="1"/>
    <x v="87"/>
    <s v="2610 Institusjonslokaler"/>
    <n v="592"/>
  </r>
  <r>
    <s v="31 SYKEHJEM"/>
    <x v="29"/>
    <x v="71"/>
    <x v="2"/>
    <x v="15"/>
    <s v="2540 Helse og omsorgstjenester til hjemmeboend"/>
    <n v="40"/>
  </r>
  <r>
    <s v="31 SYKEHJEM"/>
    <x v="29"/>
    <x v="71"/>
    <x v="2"/>
    <x v="47"/>
    <s v="2540 Helse og omsorgstjenester til hjemmeboend"/>
    <n v="650"/>
  </r>
  <r>
    <s v="31 SYKEHJEM"/>
    <x v="29"/>
    <x v="71"/>
    <x v="2"/>
    <x v="48"/>
    <s v="2610 Institusjonslokaler"/>
    <n v="197"/>
  </r>
  <r>
    <s v="31 SYKEHJEM"/>
    <x v="29"/>
    <x v="71"/>
    <x v="3"/>
    <x v="17"/>
    <s v="2340 Aktiviserings- og servicetjenester overfor eldre og personer med funksjonsnedset"/>
    <n v="-2100"/>
  </r>
  <r>
    <s v="31 SYKEHJEM"/>
    <x v="29"/>
    <x v="71"/>
    <x v="3"/>
    <x v="17"/>
    <s v="2530 Helse og omsorgstjenester i institusjon"/>
    <n v="285"/>
  </r>
  <r>
    <s v="31 SYKEHJEM"/>
    <x v="29"/>
    <x v="71"/>
    <x v="4"/>
    <x v="18"/>
    <s v="2530 Helse og omsorgstjenester i institusjon"/>
    <n v="-2199"/>
  </r>
  <r>
    <s v="31 SYKEHJEM"/>
    <x v="29"/>
    <x v="72"/>
    <x v="1"/>
    <x v="7"/>
    <s v="2530 Helse og omsorgstjenester i institusjon"/>
    <n v="20"/>
  </r>
  <r>
    <s v="31 SYKEHJEM"/>
    <x v="29"/>
    <x v="72"/>
    <x v="1"/>
    <x v="87"/>
    <s v="2530 Helse og omsorgstjenester i institusjon"/>
    <n v="980"/>
  </r>
  <r>
    <s v="31 SYKEHJEM"/>
    <x v="29"/>
    <x v="73"/>
    <x v="0"/>
    <x v="0"/>
    <s v="2530 Helse og omsorgstjenester i institusjon"/>
    <n v="3791"/>
  </r>
  <r>
    <s v="31 SYKEHJEM"/>
    <x v="29"/>
    <x v="73"/>
    <x v="0"/>
    <x v="60"/>
    <s v="2530 Helse og omsorgstjenester i institusjon"/>
    <n v="1900"/>
  </r>
  <r>
    <s v="31 SYKEHJEM"/>
    <x v="29"/>
    <x v="73"/>
    <x v="0"/>
    <x v="3"/>
    <s v="2530 Helse og omsorgstjenester i institusjon"/>
    <n v="911"/>
  </r>
  <r>
    <s v="31 SYKEHJEM"/>
    <x v="29"/>
    <x v="73"/>
    <x v="0"/>
    <x v="5"/>
    <s v="2530 Helse og omsorgstjenester i institusjon"/>
    <n v="931"/>
  </r>
  <r>
    <s v="31 SYKEHJEM"/>
    <x v="29"/>
    <x v="73"/>
    <x v="1"/>
    <x v="22"/>
    <s v="2530 Helse og omsorgstjenester i institusjon"/>
    <n v="35"/>
  </r>
  <r>
    <s v="31 SYKEHJEM"/>
    <x v="29"/>
    <x v="73"/>
    <x v="1"/>
    <x v="45"/>
    <s v="2530 Helse og omsorgstjenester i institusjon"/>
    <n v="8"/>
  </r>
  <r>
    <s v="31 SYKEHJEM"/>
    <x v="29"/>
    <x v="73"/>
    <x v="1"/>
    <x v="83"/>
    <s v="2530 Helse og omsorgstjenester i institusjon"/>
    <n v="1040"/>
  </r>
  <r>
    <s v="31 SYKEHJEM"/>
    <x v="29"/>
    <x v="73"/>
    <x v="1"/>
    <x v="120"/>
    <s v="2530 Helse og omsorgstjenester i institusjon"/>
    <n v="1209"/>
  </r>
  <r>
    <s v="31 SYKEHJEM"/>
    <x v="29"/>
    <x v="73"/>
    <x v="1"/>
    <x v="51"/>
    <s v="2530 Helse og omsorgstjenester i institusjon"/>
    <n v="1164"/>
  </r>
  <r>
    <s v="31 SYKEHJEM"/>
    <x v="29"/>
    <x v="73"/>
    <x v="1"/>
    <x v="7"/>
    <s v="2530 Helse og omsorgstjenester i institusjon"/>
    <n v="287"/>
  </r>
  <r>
    <s v="31 SYKEHJEM"/>
    <x v="29"/>
    <x v="73"/>
    <x v="1"/>
    <x v="41"/>
    <s v="2530 Helse og omsorgstjenester i institusjon"/>
    <n v="36"/>
  </r>
  <r>
    <s v="31 SYKEHJEM"/>
    <x v="29"/>
    <x v="73"/>
    <x v="1"/>
    <x v="93"/>
    <s v="2530 Helse og omsorgstjenester i institusjon"/>
    <n v="63"/>
  </r>
  <r>
    <s v="31 SYKEHJEM"/>
    <x v="29"/>
    <x v="73"/>
    <x v="1"/>
    <x v="30"/>
    <s v="2530 Helse og omsorgstjenester i institusjon"/>
    <n v="110"/>
  </r>
  <r>
    <s v="31 SYKEHJEM"/>
    <x v="29"/>
    <x v="73"/>
    <x v="1"/>
    <x v="52"/>
    <s v="2530 Helse og omsorgstjenester i institusjon"/>
    <n v="16"/>
  </r>
  <r>
    <s v="31 SYKEHJEM"/>
    <x v="29"/>
    <x v="73"/>
    <x v="1"/>
    <x v="55"/>
    <s v="2530 Helse og omsorgstjenester i institusjon"/>
    <n v="2"/>
  </r>
  <r>
    <s v="31 SYKEHJEM"/>
    <x v="29"/>
    <x v="73"/>
    <x v="1"/>
    <x v="8"/>
    <s v="2530 Helse og omsorgstjenester i institusjon"/>
    <n v="10"/>
  </r>
  <r>
    <s v="31 SYKEHJEM"/>
    <x v="29"/>
    <x v="73"/>
    <x v="1"/>
    <x v="9"/>
    <s v="2530 Helse og omsorgstjenester i institusjon"/>
    <n v="68"/>
  </r>
  <r>
    <s v="31 SYKEHJEM"/>
    <x v="29"/>
    <x v="73"/>
    <x v="1"/>
    <x v="10"/>
    <s v="2530 Helse og omsorgstjenester i institusjon"/>
    <n v="8"/>
  </r>
  <r>
    <s v="31 SYKEHJEM"/>
    <x v="29"/>
    <x v="73"/>
    <x v="1"/>
    <x v="24"/>
    <s v="2530 Helse og omsorgstjenester i institusjon"/>
    <n v="6"/>
  </r>
  <r>
    <s v="31 SYKEHJEM"/>
    <x v="29"/>
    <x v="73"/>
    <x v="1"/>
    <x v="62"/>
    <s v="2530 Helse og omsorgstjenester i institusjon"/>
    <n v="84"/>
  </r>
  <r>
    <s v="31 SYKEHJEM"/>
    <x v="29"/>
    <x v="73"/>
    <x v="1"/>
    <x v="13"/>
    <s v="2530 Helse og omsorgstjenester i institusjon"/>
    <n v="5"/>
  </r>
  <r>
    <s v="31 SYKEHJEM"/>
    <x v="29"/>
    <x v="73"/>
    <x v="1"/>
    <x v="25"/>
    <s v="2530 Helse og omsorgstjenester i institusjon"/>
    <n v="500"/>
  </r>
  <r>
    <s v="31 SYKEHJEM"/>
    <x v="29"/>
    <x v="73"/>
    <x v="1"/>
    <x v="14"/>
    <s v="2530 Helse og omsorgstjenester i institusjon"/>
    <n v="39"/>
  </r>
  <r>
    <s v="31 SYKEHJEM"/>
    <x v="29"/>
    <x v="73"/>
    <x v="2"/>
    <x v="15"/>
    <s v="2530 Helse og omsorgstjenester i institusjon"/>
    <n v="199"/>
  </r>
  <r>
    <s v="31 SYKEHJEM"/>
    <x v="29"/>
    <x v="73"/>
    <x v="2"/>
    <x v="121"/>
    <s v="2530 Helse og omsorgstjenester i institusjon"/>
    <n v="89"/>
  </r>
  <r>
    <s v="31 SYKEHJEM"/>
    <x v="29"/>
    <x v="73"/>
    <x v="2"/>
    <x v="89"/>
    <s v="2530 Helse og omsorgstjenester i institusjon"/>
    <n v="15"/>
  </r>
  <r>
    <s v="31 SYKEHJEM"/>
    <x v="29"/>
    <x v="73"/>
    <x v="2"/>
    <x v="48"/>
    <s v="2530 Helse og omsorgstjenester i institusjon"/>
    <n v="661"/>
  </r>
  <r>
    <s v="31 SYKEHJEM"/>
    <x v="29"/>
    <x v="73"/>
    <x v="2"/>
    <x v="31"/>
    <s v="2530 Helse og omsorgstjenester i institusjon"/>
    <n v="400"/>
  </r>
  <r>
    <s v="31 SYKEHJEM"/>
    <x v="29"/>
    <x v="73"/>
    <x v="3"/>
    <x v="35"/>
    <s v="2530 Helse og omsorgstjenester i institusjon"/>
    <n v="1755"/>
  </r>
  <r>
    <s v="31 SYKEHJEM"/>
    <x v="29"/>
    <x v="73"/>
    <x v="3"/>
    <x v="17"/>
    <s v="2530 Helse og omsorgstjenester i institusjon"/>
    <n v="500"/>
  </r>
  <r>
    <s v="31 SYKEHJEM"/>
    <x v="29"/>
    <x v="73"/>
    <x v="3"/>
    <x v="32"/>
    <s v="2530 Helse og omsorgstjenester i institusjon"/>
    <n v="0"/>
  </r>
  <r>
    <s v="31 SYKEHJEM"/>
    <x v="29"/>
    <x v="73"/>
    <x v="6"/>
    <x v="64"/>
    <s v="2530 Helse og omsorgstjenester i institusjon"/>
    <n v="-20500"/>
  </r>
  <r>
    <s v="31 SYKEHJEM"/>
    <x v="29"/>
    <x v="73"/>
    <x v="4"/>
    <x v="18"/>
    <s v="2530 Helse og omsorgstjenester i institusjon"/>
    <n v="-2100"/>
  </r>
  <r>
    <s v="31 SYKEHJEM"/>
    <x v="29"/>
    <x v="74"/>
    <x v="0"/>
    <x v="0"/>
    <s v="2530 Helse og omsorgstjenester i institusjon"/>
    <n v="7166"/>
  </r>
  <r>
    <s v="31 SYKEHJEM"/>
    <x v="29"/>
    <x v="74"/>
    <x v="0"/>
    <x v="110"/>
    <s v="2530 Helse og omsorgstjenester i institusjon"/>
    <n v="220"/>
  </r>
  <r>
    <s v="31 SYKEHJEM"/>
    <x v="29"/>
    <x v="74"/>
    <x v="0"/>
    <x v="78"/>
    <s v="2530 Helse og omsorgstjenester i institusjon"/>
    <n v="215"/>
  </r>
  <r>
    <s v="31 SYKEHJEM"/>
    <x v="29"/>
    <x v="74"/>
    <x v="0"/>
    <x v="49"/>
    <s v="2530 Helse og omsorgstjenester i institusjon"/>
    <n v="717"/>
  </r>
  <r>
    <s v="31 SYKEHJEM"/>
    <x v="29"/>
    <x v="74"/>
    <x v="0"/>
    <x v="111"/>
    <s v="2530 Helse og omsorgstjenester i institusjon"/>
    <n v="160"/>
  </r>
  <r>
    <s v="31 SYKEHJEM"/>
    <x v="29"/>
    <x v="74"/>
    <x v="0"/>
    <x v="61"/>
    <s v="2530 Helse og omsorgstjenester i institusjon"/>
    <n v="71"/>
  </r>
  <r>
    <s v="31 SYKEHJEM"/>
    <x v="29"/>
    <x v="74"/>
    <x v="0"/>
    <x v="3"/>
    <s v="2530 Helse og omsorgstjenester i institusjon"/>
    <n v="1368"/>
  </r>
  <r>
    <s v="31 SYKEHJEM"/>
    <x v="29"/>
    <x v="74"/>
    <x v="0"/>
    <x v="5"/>
    <s v="2530 Helse og omsorgstjenester i institusjon"/>
    <n v="1398"/>
  </r>
  <r>
    <s v="31 SYKEHJEM"/>
    <x v="29"/>
    <x v="75"/>
    <x v="0"/>
    <x v="0"/>
    <s v="2530 Helse og omsorgstjenester i institusjon"/>
    <n v="8865"/>
  </r>
  <r>
    <s v="31 SYKEHJEM"/>
    <x v="29"/>
    <x v="75"/>
    <x v="0"/>
    <x v="110"/>
    <s v="2530 Helse og omsorgstjenester i institusjon"/>
    <n v="220"/>
  </r>
  <r>
    <s v="31 SYKEHJEM"/>
    <x v="29"/>
    <x v="75"/>
    <x v="0"/>
    <x v="78"/>
    <s v="2530 Helse og omsorgstjenester i institusjon"/>
    <n v="266"/>
  </r>
  <r>
    <s v="31 SYKEHJEM"/>
    <x v="29"/>
    <x v="75"/>
    <x v="0"/>
    <x v="49"/>
    <s v="2530 Helse og omsorgstjenester i institusjon"/>
    <n v="887"/>
  </r>
  <r>
    <s v="31 SYKEHJEM"/>
    <x v="29"/>
    <x v="75"/>
    <x v="0"/>
    <x v="61"/>
    <s v="2530 Helse og omsorgstjenester i institusjon"/>
    <n v="88"/>
  </r>
  <r>
    <s v="31 SYKEHJEM"/>
    <x v="29"/>
    <x v="75"/>
    <x v="0"/>
    <x v="122"/>
    <s v="2610 Institusjonslokaler"/>
    <n v="393"/>
  </r>
  <r>
    <s v="31 SYKEHJEM"/>
    <x v="29"/>
    <x v="75"/>
    <x v="0"/>
    <x v="3"/>
    <s v="2530 Helse og omsorgstjenester i institusjon"/>
    <n v="1652"/>
  </r>
  <r>
    <s v="31 SYKEHJEM"/>
    <x v="29"/>
    <x v="75"/>
    <x v="0"/>
    <x v="3"/>
    <s v="2610 Institusjonslokaler"/>
    <n v="63"/>
  </r>
  <r>
    <s v="31 SYKEHJEM"/>
    <x v="29"/>
    <x v="75"/>
    <x v="0"/>
    <x v="5"/>
    <s v="2530 Helse og omsorgstjenester i institusjon"/>
    <n v="1689"/>
  </r>
  <r>
    <s v="31 SYKEHJEM"/>
    <x v="29"/>
    <x v="75"/>
    <x v="0"/>
    <x v="5"/>
    <s v="2610 Institusjonslokaler"/>
    <n v="72"/>
  </r>
  <r>
    <s v="31 SYKEHJEM"/>
    <x v="29"/>
    <x v="76"/>
    <x v="0"/>
    <x v="0"/>
    <s v="2530 Helse og omsorgstjenester i institusjon"/>
    <n v="5903"/>
  </r>
  <r>
    <s v="31 SYKEHJEM"/>
    <x v="29"/>
    <x v="76"/>
    <x v="0"/>
    <x v="78"/>
    <s v="2530 Helse og omsorgstjenester i institusjon"/>
    <n v="177"/>
  </r>
  <r>
    <s v="31 SYKEHJEM"/>
    <x v="29"/>
    <x v="76"/>
    <x v="0"/>
    <x v="49"/>
    <s v="2530 Helse og omsorgstjenester i institusjon"/>
    <n v="590"/>
  </r>
  <r>
    <s v="31 SYKEHJEM"/>
    <x v="29"/>
    <x v="76"/>
    <x v="0"/>
    <x v="95"/>
    <s v="2530 Helse og omsorgstjenester i institusjon"/>
    <n v="21"/>
  </r>
  <r>
    <s v="31 SYKEHJEM"/>
    <x v="29"/>
    <x v="76"/>
    <x v="0"/>
    <x v="111"/>
    <s v="2530 Helse og omsorgstjenester i institusjon"/>
    <n v="107"/>
  </r>
  <r>
    <s v="31 SYKEHJEM"/>
    <x v="29"/>
    <x v="76"/>
    <x v="0"/>
    <x v="61"/>
    <s v="2530 Helse og omsorgstjenester i institusjon"/>
    <n v="58"/>
  </r>
  <r>
    <s v="31 SYKEHJEM"/>
    <x v="29"/>
    <x v="76"/>
    <x v="0"/>
    <x v="122"/>
    <s v="2530 Helse og omsorgstjenester i institusjon"/>
    <n v="93"/>
  </r>
  <r>
    <s v="31 SYKEHJEM"/>
    <x v="29"/>
    <x v="76"/>
    <x v="0"/>
    <x v="3"/>
    <s v="2530 Helse og omsorgstjenester i institusjon"/>
    <n v="1112"/>
  </r>
  <r>
    <s v="31 SYKEHJEM"/>
    <x v="29"/>
    <x v="76"/>
    <x v="0"/>
    <x v="5"/>
    <s v="2530 Helse og omsorgstjenester i institusjon"/>
    <n v="1137"/>
  </r>
  <r>
    <s v="31 SYKEHJEM"/>
    <x v="29"/>
    <x v="77"/>
    <x v="0"/>
    <x v="0"/>
    <s v="2530 Helse og omsorgstjenester i institusjon"/>
    <n v="10559"/>
  </r>
  <r>
    <s v="31 SYKEHJEM"/>
    <x v="29"/>
    <x v="77"/>
    <x v="0"/>
    <x v="110"/>
    <s v="2530 Helse og omsorgstjenester i institusjon"/>
    <n v="280"/>
  </r>
  <r>
    <s v="31 SYKEHJEM"/>
    <x v="29"/>
    <x v="77"/>
    <x v="0"/>
    <x v="78"/>
    <s v="2530 Helse og omsorgstjenester i institusjon"/>
    <n v="317"/>
  </r>
  <r>
    <s v="31 SYKEHJEM"/>
    <x v="29"/>
    <x v="77"/>
    <x v="0"/>
    <x v="49"/>
    <s v="2530 Helse og omsorgstjenester i institusjon"/>
    <n v="1056"/>
  </r>
  <r>
    <s v="31 SYKEHJEM"/>
    <x v="29"/>
    <x v="77"/>
    <x v="0"/>
    <x v="95"/>
    <s v="2530 Helse og omsorgstjenester i institusjon"/>
    <n v="80"/>
  </r>
  <r>
    <s v="31 SYKEHJEM"/>
    <x v="29"/>
    <x v="77"/>
    <x v="0"/>
    <x v="111"/>
    <s v="2530 Helse og omsorgstjenester i institusjon"/>
    <n v="145"/>
  </r>
  <r>
    <s v="31 SYKEHJEM"/>
    <x v="29"/>
    <x v="77"/>
    <x v="0"/>
    <x v="61"/>
    <s v="2530 Helse og omsorgstjenester i institusjon"/>
    <n v="104"/>
  </r>
  <r>
    <s v="31 SYKEHJEM"/>
    <x v="29"/>
    <x v="77"/>
    <x v="0"/>
    <x v="122"/>
    <s v="2610 Institusjonslokaler"/>
    <n v="347"/>
  </r>
  <r>
    <s v="31 SYKEHJEM"/>
    <x v="29"/>
    <x v="77"/>
    <x v="0"/>
    <x v="3"/>
    <s v="2530 Helse og omsorgstjenester i institusjon"/>
    <n v="2007"/>
  </r>
  <r>
    <s v="31 SYKEHJEM"/>
    <x v="29"/>
    <x v="77"/>
    <x v="0"/>
    <x v="3"/>
    <s v="2610 Institusjonslokaler"/>
    <n v="56"/>
  </r>
  <r>
    <s v="31 SYKEHJEM"/>
    <x v="29"/>
    <x v="77"/>
    <x v="0"/>
    <x v="5"/>
    <s v="2530 Helse og omsorgstjenester i institusjon"/>
    <n v="2051"/>
  </r>
  <r>
    <s v="31 SYKEHJEM"/>
    <x v="29"/>
    <x v="77"/>
    <x v="0"/>
    <x v="5"/>
    <s v="2610 Institusjonslokaler"/>
    <n v="57"/>
  </r>
  <r>
    <s v="31 SYKEHJEM"/>
    <x v="29"/>
    <x v="77"/>
    <x v="3"/>
    <x v="17"/>
    <s v="2530 Helse og omsorgstjenester i institusjon"/>
    <n v="1300"/>
  </r>
  <r>
    <s v="31 SYKEHJEM"/>
    <x v="29"/>
    <x v="78"/>
    <x v="0"/>
    <x v="0"/>
    <s v="2530 Helse og omsorgstjenester i institusjon"/>
    <n v="5815"/>
  </r>
  <r>
    <s v="31 SYKEHJEM"/>
    <x v="29"/>
    <x v="78"/>
    <x v="0"/>
    <x v="110"/>
    <s v="2530 Helse og omsorgstjenester i institusjon"/>
    <n v="218"/>
  </r>
  <r>
    <s v="31 SYKEHJEM"/>
    <x v="29"/>
    <x v="78"/>
    <x v="0"/>
    <x v="78"/>
    <s v="2530 Helse og omsorgstjenester i institusjon"/>
    <n v="174"/>
  </r>
  <r>
    <s v="31 SYKEHJEM"/>
    <x v="29"/>
    <x v="78"/>
    <x v="0"/>
    <x v="49"/>
    <s v="2530 Helse og omsorgstjenester i institusjon"/>
    <n v="582"/>
  </r>
  <r>
    <s v="31 SYKEHJEM"/>
    <x v="29"/>
    <x v="78"/>
    <x v="0"/>
    <x v="61"/>
    <s v="2530 Helse og omsorgstjenester i institusjon"/>
    <n v="57"/>
  </r>
  <r>
    <s v="31 SYKEHJEM"/>
    <x v="29"/>
    <x v="78"/>
    <x v="0"/>
    <x v="122"/>
    <s v="2610 Institusjonslokaler"/>
    <n v="398"/>
  </r>
  <r>
    <s v="31 SYKEHJEM"/>
    <x v="29"/>
    <x v="78"/>
    <x v="0"/>
    <x v="3"/>
    <s v="2530 Helse og omsorgstjenester i institusjon"/>
    <n v="1095"/>
  </r>
  <r>
    <s v="31 SYKEHJEM"/>
    <x v="29"/>
    <x v="78"/>
    <x v="0"/>
    <x v="3"/>
    <s v="2610 Institusjonslokaler"/>
    <n v="64"/>
  </r>
  <r>
    <s v="31 SYKEHJEM"/>
    <x v="29"/>
    <x v="78"/>
    <x v="0"/>
    <x v="5"/>
    <s v="2530 Helse og omsorgstjenester i institusjon"/>
    <n v="1120"/>
  </r>
  <r>
    <s v="31 SYKEHJEM"/>
    <x v="29"/>
    <x v="78"/>
    <x v="0"/>
    <x v="5"/>
    <s v="2610 Institusjonslokaler"/>
    <n v="65"/>
  </r>
  <r>
    <s v="31 SYKEHJEM"/>
    <x v="29"/>
    <x v="79"/>
    <x v="0"/>
    <x v="0"/>
    <s v="2530 Helse og omsorgstjenester i institusjon"/>
    <n v="7613"/>
  </r>
  <r>
    <s v="31 SYKEHJEM"/>
    <x v="29"/>
    <x v="79"/>
    <x v="0"/>
    <x v="110"/>
    <s v="2530 Helse og omsorgstjenester i institusjon"/>
    <n v="232"/>
  </r>
  <r>
    <s v="31 SYKEHJEM"/>
    <x v="29"/>
    <x v="79"/>
    <x v="0"/>
    <x v="78"/>
    <s v="2530 Helse og omsorgstjenester i institusjon"/>
    <n v="228"/>
  </r>
  <r>
    <s v="31 SYKEHJEM"/>
    <x v="29"/>
    <x v="79"/>
    <x v="0"/>
    <x v="49"/>
    <s v="2530 Helse og omsorgstjenester i institusjon"/>
    <n v="761"/>
  </r>
  <r>
    <s v="31 SYKEHJEM"/>
    <x v="29"/>
    <x v="79"/>
    <x v="0"/>
    <x v="61"/>
    <s v="2530 Helse og omsorgstjenester i institusjon"/>
    <n v="75"/>
  </r>
  <r>
    <s v="31 SYKEHJEM"/>
    <x v="29"/>
    <x v="79"/>
    <x v="0"/>
    <x v="122"/>
    <s v="2610 Institusjonslokaler"/>
    <n v="320"/>
  </r>
  <r>
    <s v="31 SYKEHJEM"/>
    <x v="29"/>
    <x v="79"/>
    <x v="0"/>
    <x v="3"/>
    <s v="2530 Helse og omsorgstjenester i institusjon"/>
    <n v="1425"/>
  </r>
  <r>
    <s v="31 SYKEHJEM"/>
    <x v="29"/>
    <x v="79"/>
    <x v="0"/>
    <x v="3"/>
    <s v="2610 Institusjonslokaler"/>
    <n v="51"/>
  </r>
  <r>
    <s v="31 SYKEHJEM"/>
    <x v="29"/>
    <x v="79"/>
    <x v="0"/>
    <x v="5"/>
    <s v="2530 Helse og omsorgstjenester i institusjon"/>
    <n v="1457"/>
  </r>
  <r>
    <s v="31 SYKEHJEM"/>
    <x v="29"/>
    <x v="79"/>
    <x v="0"/>
    <x v="5"/>
    <s v="2610 Institusjonslokaler"/>
    <n v="61"/>
  </r>
  <r>
    <s v="31 SYKEHJEM"/>
    <x v="29"/>
    <x v="80"/>
    <x v="0"/>
    <x v="0"/>
    <s v="2530 Helse og omsorgstjenester i institusjon"/>
    <n v="3504"/>
  </r>
  <r>
    <s v="31 SYKEHJEM"/>
    <x v="29"/>
    <x v="80"/>
    <x v="0"/>
    <x v="78"/>
    <s v="2530 Helse og omsorgstjenester i institusjon"/>
    <n v="105"/>
  </r>
  <r>
    <s v="31 SYKEHJEM"/>
    <x v="29"/>
    <x v="80"/>
    <x v="0"/>
    <x v="49"/>
    <s v="2530 Helse og omsorgstjenester i institusjon"/>
    <n v="350"/>
  </r>
  <r>
    <s v="31 SYKEHJEM"/>
    <x v="29"/>
    <x v="80"/>
    <x v="0"/>
    <x v="61"/>
    <s v="2530 Helse og omsorgstjenester i institusjon"/>
    <n v="35"/>
  </r>
  <r>
    <s v="31 SYKEHJEM"/>
    <x v="29"/>
    <x v="80"/>
    <x v="0"/>
    <x v="3"/>
    <s v="2530 Helse og omsorgstjenester i institusjon"/>
    <n v="639"/>
  </r>
  <r>
    <s v="31 SYKEHJEM"/>
    <x v="29"/>
    <x v="80"/>
    <x v="0"/>
    <x v="5"/>
    <s v="2530 Helse og omsorgstjenester i institusjon"/>
    <n v="653"/>
  </r>
  <r>
    <s v="31 SYKEHJEM"/>
    <x v="29"/>
    <x v="81"/>
    <x v="0"/>
    <x v="0"/>
    <s v="2530 Helse og omsorgstjenester i institusjon"/>
    <n v="11281"/>
  </r>
  <r>
    <s v="31 SYKEHJEM"/>
    <x v="29"/>
    <x v="81"/>
    <x v="0"/>
    <x v="110"/>
    <s v="2530 Helse og omsorgstjenester i institusjon"/>
    <n v="255"/>
  </r>
  <r>
    <s v="31 SYKEHJEM"/>
    <x v="29"/>
    <x v="81"/>
    <x v="0"/>
    <x v="78"/>
    <s v="2530 Helse og omsorgstjenester i institusjon"/>
    <n v="338"/>
  </r>
  <r>
    <s v="31 SYKEHJEM"/>
    <x v="29"/>
    <x v="81"/>
    <x v="0"/>
    <x v="49"/>
    <s v="2530 Helse og omsorgstjenester i institusjon"/>
    <n v="1128"/>
  </r>
  <r>
    <s v="31 SYKEHJEM"/>
    <x v="29"/>
    <x v="81"/>
    <x v="0"/>
    <x v="95"/>
    <s v="2530 Helse og omsorgstjenester i institusjon"/>
    <n v="20"/>
  </r>
  <r>
    <s v="31 SYKEHJEM"/>
    <x v="29"/>
    <x v="81"/>
    <x v="0"/>
    <x v="111"/>
    <s v="2530 Helse og omsorgstjenester i institusjon"/>
    <n v="70"/>
  </r>
  <r>
    <s v="31 SYKEHJEM"/>
    <x v="29"/>
    <x v="81"/>
    <x v="0"/>
    <x v="61"/>
    <s v="2530 Helse og omsorgstjenester i institusjon"/>
    <n v="111"/>
  </r>
  <r>
    <s v="31 SYKEHJEM"/>
    <x v="29"/>
    <x v="81"/>
    <x v="0"/>
    <x v="122"/>
    <s v="2610 Institusjonslokaler"/>
    <n v="401"/>
  </r>
  <r>
    <s v="31 SYKEHJEM"/>
    <x v="29"/>
    <x v="81"/>
    <x v="0"/>
    <x v="3"/>
    <s v="2530 Helse og omsorgstjenester i institusjon"/>
    <n v="2112"/>
  </r>
  <r>
    <s v="31 SYKEHJEM"/>
    <x v="29"/>
    <x v="81"/>
    <x v="0"/>
    <x v="3"/>
    <s v="2610 Institusjonslokaler"/>
    <n v="64"/>
  </r>
  <r>
    <s v="31 SYKEHJEM"/>
    <x v="29"/>
    <x v="81"/>
    <x v="0"/>
    <x v="5"/>
    <s v="2530 Helse og omsorgstjenester i institusjon"/>
    <n v="2159"/>
  </r>
  <r>
    <s v="31 SYKEHJEM"/>
    <x v="29"/>
    <x v="81"/>
    <x v="0"/>
    <x v="5"/>
    <s v="2610 Institusjonslokaler"/>
    <n v="77"/>
  </r>
  <r>
    <s v="32 HJEMMETJENESTER"/>
    <x v="30"/>
    <x v="82"/>
    <x v="0"/>
    <x v="0"/>
    <s v="2540 Helse og omsorgstjenester til hjemmeboend"/>
    <n v="5907"/>
  </r>
  <r>
    <s v="32 HJEMMETJENESTER"/>
    <x v="30"/>
    <x v="82"/>
    <x v="0"/>
    <x v="49"/>
    <s v="2540 Helse og omsorgstjenester til hjemmeboend"/>
    <n v="18"/>
  </r>
  <r>
    <s v="32 HJEMMETJENESTER"/>
    <x v="30"/>
    <x v="82"/>
    <x v="0"/>
    <x v="1"/>
    <s v="2540 Helse og omsorgstjenester til hjemmeboend"/>
    <n v="12"/>
  </r>
  <r>
    <s v="32 HJEMMETJENESTER"/>
    <x v="30"/>
    <x v="82"/>
    <x v="0"/>
    <x v="3"/>
    <s v="2540 Helse og omsorgstjenester til hjemmeboend"/>
    <n v="948"/>
  </r>
  <r>
    <s v="32 HJEMMETJENESTER"/>
    <x v="30"/>
    <x v="82"/>
    <x v="0"/>
    <x v="4"/>
    <s v="2540 Helse og omsorgstjenester til hjemmeboend"/>
    <n v="10"/>
  </r>
  <r>
    <s v="32 HJEMMETJENESTER"/>
    <x v="30"/>
    <x v="82"/>
    <x v="0"/>
    <x v="5"/>
    <s v="2540 Helse og omsorgstjenester til hjemmeboend"/>
    <n v="971"/>
  </r>
  <r>
    <s v="32 HJEMMETJENESTER"/>
    <x v="30"/>
    <x v="82"/>
    <x v="1"/>
    <x v="22"/>
    <s v="2540 Helse og omsorgstjenester til hjemmeboend"/>
    <n v="11"/>
  </r>
  <r>
    <s v="32 HJEMMETJENESTER"/>
    <x v="30"/>
    <x v="82"/>
    <x v="1"/>
    <x v="45"/>
    <s v="2540 Helse og omsorgstjenester til hjemmeboend"/>
    <n v="28"/>
  </r>
  <r>
    <s v="32 HJEMMETJENESTER"/>
    <x v="30"/>
    <x v="82"/>
    <x v="1"/>
    <x v="51"/>
    <s v="2540 Helse og omsorgstjenester til hjemmeboend"/>
    <n v="8"/>
  </r>
  <r>
    <s v="32 HJEMMETJENESTER"/>
    <x v="30"/>
    <x v="82"/>
    <x v="1"/>
    <x v="6"/>
    <s v="2540 Helse og omsorgstjenester til hjemmeboend"/>
    <n v="14"/>
  </r>
  <r>
    <s v="32 HJEMMETJENESTER"/>
    <x v="30"/>
    <x v="82"/>
    <x v="1"/>
    <x v="7"/>
    <s v="2540 Helse og omsorgstjenester til hjemmeboend"/>
    <n v="70"/>
  </r>
  <r>
    <s v="32 HJEMMETJENESTER"/>
    <x v="30"/>
    <x v="82"/>
    <x v="1"/>
    <x v="41"/>
    <s v="2540 Helse og omsorgstjenester til hjemmeboend"/>
    <n v="9"/>
  </r>
  <r>
    <s v="32 HJEMMETJENESTER"/>
    <x v="30"/>
    <x v="82"/>
    <x v="1"/>
    <x v="93"/>
    <s v="2540 Helse og omsorgstjenester til hjemmeboend"/>
    <n v="16"/>
  </r>
  <r>
    <s v="32 HJEMMETJENESTER"/>
    <x v="30"/>
    <x v="82"/>
    <x v="1"/>
    <x v="30"/>
    <s v="2540 Helse og omsorgstjenester til hjemmeboend"/>
    <n v="12"/>
  </r>
  <r>
    <s v="32 HJEMMETJENESTER"/>
    <x v="30"/>
    <x v="82"/>
    <x v="1"/>
    <x v="52"/>
    <s v="2540 Helse og omsorgstjenester til hjemmeboend"/>
    <n v="40"/>
  </r>
  <r>
    <s v="32 HJEMMETJENESTER"/>
    <x v="30"/>
    <x v="82"/>
    <x v="1"/>
    <x v="55"/>
    <s v="2540 Helse og omsorgstjenester til hjemmeboend"/>
    <n v="2"/>
  </r>
  <r>
    <s v="32 HJEMMETJENESTER"/>
    <x v="30"/>
    <x v="82"/>
    <x v="1"/>
    <x v="8"/>
    <s v="2540 Helse og omsorgstjenester til hjemmeboend"/>
    <n v="16"/>
  </r>
  <r>
    <s v="32 HJEMMETJENESTER"/>
    <x v="30"/>
    <x v="82"/>
    <x v="1"/>
    <x v="9"/>
    <s v="2540 Helse og omsorgstjenester til hjemmeboend"/>
    <n v="64"/>
  </r>
  <r>
    <s v="32 HJEMMETJENESTER"/>
    <x v="30"/>
    <x v="82"/>
    <x v="1"/>
    <x v="10"/>
    <s v="2540 Helse og omsorgstjenester til hjemmeboend"/>
    <n v="40"/>
  </r>
  <r>
    <s v="32 HJEMMETJENESTER"/>
    <x v="30"/>
    <x v="82"/>
    <x v="1"/>
    <x v="11"/>
    <s v="2540 Helse og omsorgstjenester til hjemmeboend"/>
    <n v="5"/>
  </r>
  <r>
    <s v="32 HJEMMETJENESTER"/>
    <x v="30"/>
    <x v="82"/>
    <x v="1"/>
    <x v="12"/>
    <s v="2540 Helse og omsorgstjenester til hjemmeboend"/>
    <n v="19"/>
  </r>
  <r>
    <s v="32 HJEMMETJENESTER"/>
    <x v="30"/>
    <x v="82"/>
    <x v="1"/>
    <x v="72"/>
    <s v="2540 Helse og omsorgstjenester til hjemmeboend"/>
    <n v="10"/>
  </r>
  <r>
    <s v="32 HJEMMETJENESTER"/>
    <x v="30"/>
    <x v="82"/>
    <x v="1"/>
    <x v="14"/>
    <s v="2540 Helse og omsorgstjenester til hjemmeboend"/>
    <n v="8"/>
  </r>
  <r>
    <s v="32 HJEMMETJENESTER"/>
    <x v="30"/>
    <x v="82"/>
    <x v="1"/>
    <x v="87"/>
    <s v="2540 Helse og omsorgstjenester til hjemmeboend"/>
    <n v="5"/>
  </r>
  <r>
    <s v="32 HJEMMETJENESTER"/>
    <x v="30"/>
    <x v="82"/>
    <x v="2"/>
    <x v="15"/>
    <s v="2540 Helse og omsorgstjenester til hjemmeboend"/>
    <n v="18"/>
  </r>
  <r>
    <s v="32 HJEMMETJENESTER"/>
    <x v="30"/>
    <x v="82"/>
    <x v="2"/>
    <x v="121"/>
    <s v="2540 Helse og omsorgstjenester til hjemmeboend"/>
    <n v="15"/>
  </r>
  <r>
    <s v="32 HJEMMETJENESTER"/>
    <x v="30"/>
    <x v="82"/>
    <x v="2"/>
    <x v="47"/>
    <s v="2540 Helse og omsorgstjenester til hjemmeboend"/>
    <n v="48"/>
  </r>
  <r>
    <s v="32 HJEMMETJENESTER"/>
    <x v="30"/>
    <x v="82"/>
    <x v="2"/>
    <x v="89"/>
    <s v="2540 Helse og omsorgstjenester til hjemmeboend"/>
    <n v="2"/>
  </r>
  <r>
    <s v="32 HJEMMETJENESTER"/>
    <x v="30"/>
    <x v="82"/>
    <x v="2"/>
    <x v="90"/>
    <s v="2540 Helse og omsorgstjenester til hjemmeboend"/>
    <n v="120"/>
  </r>
  <r>
    <s v="32 HJEMMETJENESTER"/>
    <x v="30"/>
    <x v="82"/>
    <x v="2"/>
    <x v="48"/>
    <s v="2540 Helse og omsorgstjenester til hjemmeboend"/>
    <n v="18"/>
  </r>
  <r>
    <s v="32 HJEMMETJENESTER"/>
    <x v="30"/>
    <x v="82"/>
    <x v="3"/>
    <x v="16"/>
    <s v="2540 Helse og omsorgstjenester til hjemmeboend"/>
    <n v="126"/>
  </r>
  <r>
    <s v="32 HJEMMETJENESTER"/>
    <x v="30"/>
    <x v="82"/>
    <x v="3"/>
    <x v="17"/>
    <s v="2540 Helse og omsorgstjenester til hjemmeboend"/>
    <n v="-595"/>
  </r>
  <r>
    <s v="32 HJEMMETJENESTER"/>
    <x v="30"/>
    <x v="82"/>
    <x v="6"/>
    <x v="64"/>
    <s v="2540 Helse og omsorgstjenester til hjemmeboend"/>
    <n v="-1300"/>
  </r>
  <r>
    <s v="32 HJEMMETJENESTER"/>
    <x v="30"/>
    <x v="82"/>
    <x v="4"/>
    <x v="33"/>
    <s v="2540 Helse og omsorgstjenester til hjemmeboend"/>
    <n v="-600"/>
  </r>
  <r>
    <s v="32 HJEMMETJENESTER"/>
    <x v="30"/>
    <x v="82"/>
    <x v="4"/>
    <x v="18"/>
    <s v="2540 Helse og omsorgstjenester til hjemmeboend"/>
    <n v="-825"/>
  </r>
  <r>
    <s v="32 HJEMMETJENESTER"/>
    <x v="30"/>
    <x v="83"/>
    <x v="0"/>
    <x v="0"/>
    <s v="2540 Helse og omsorgstjenester til hjemmeboend"/>
    <n v="8915"/>
  </r>
  <r>
    <s v="32 HJEMMETJENESTER"/>
    <x v="30"/>
    <x v="83"/>
    <x v="0"/>
    <x v="110"/>
    <s v="2540 Helse og omsorgstjenester til hjemmeboend"/>
    <n v="245"/>
  </r>
  <r>
    <s v="32 HJEMMETJENESTER"/>
    <x v="30"/>
    <x v="83"/>
    <x v="0"/>
    <x v="78"/>
    <s v="2540 Helse og omsorgstjenester til hjemmeboend"/>
    <n v="170"/>
  </r>
  <r>
    <s v="32 HJEMMETJENESTER"/>
    <x v="30"/>
    <x v="83"/>
    <x v="0"/>
    <x v="49"/>
    <s v="2540 Helse og omsorgstjenester til hjemmeboend"/>
    <n v="570"/>
  </r>
  <r>
    <s v="32 HJEMMETJENESTER"/>
    <x v="30"/>
    <x v="83"/>
    <x v="0"/>
    <x v="95"/>
    <s v="2540 Helse og omsorgstjenester til hjemmeboend"/>
    <n v="71"/>
  </r>
  <r>
    <s v="32 HJEMMETJENESTER"/>
    <x v="30"/>
    <x v="83"/>
    <x v="0"/>
    <x v="111"/>
    <s v="2540 Helse og omsorgstjenester til hjemmeboend"/>
    <n v="75"/>
  </r>
  <r>
    <s v="32 HJEMMETJENESTER"/>
    <x v="30"/>
    <x v="83"/>
    <x v="0"/>
    <x v="60"/>
    <s v="2540 Helse og omsorgstjenester til hjemmeboend"/>
    <n v="130"/>
  </r>
  <r>
    <s v="32 HJEMMETJENESTER"/>
    <x v="30"/>
    <x v="83"/>
    <x v="0"/>
    <x v="61"/>
    <s v="2540 Helse og omsorgstjenester til hjemmeboend"/>
    <n v="100"/>
  </r>
  <r>
    <s v="32 HJEMMETJENESTER"/>
    <x v="30"/>
    <x v="83"/>
    <x v="0"/>
    <x v="3"/>
    <s v="2540 Helse og omsorgstjenester til hjemmeboend"/>
    <n v="1644"/>
  </r>
  <r>
    <s v="32 HJEMMETJENESTER"/>
    <x v="30"/>
    <x v="83"/>
    <x v="0"/>
    <x v="4"/>
    <s v="2540 Helse og omsorgstjenester til hjemmeboend"/>
    <n v="23"/>
  </r>
  <r>
    <s v="32 HJEMMETJENESTER"/>
    <x v="30"/>
    <x v="83"/>
    <x v="0"/>
    <x v="5"/>
    <s v="2540 Helse og omsorgstjenester til hjemmeboend"/>
    <n v="1681"/>
  </r>
  <r>
    <s v="32 HJEMMETJENESTER"/>
    <x v="30"/>
    <x v="83"/>
    <x v="1"/>
    <x v="22"/>
    <s v="2540 Helse og omsorgstjenester til hjemmeboend"/>
    <n v="6"/>
  </r>
  <r>
    <s v="32 HJEMMETJENESTER"/>
    <x v="30"/>
    <x v="83"/>
    <x v="1"/>
    <x v="83"/>
    <s v="2540 Helse og omsorgstjenester til hjemmeboend"/>
    <n v="48"/>
  </r>
  <r>
    <s v="32 HJEMMETJENESTER"/>
    <x v="30"/>
    <x v="83"/>
    <x v="1"/>
    <x v="120"/>
    <s v="2540 Helse og omsorgstjenester til hjemmeboend"/>
    <n v="40"/>
  </r>
  <r>
    <s v="32 HJEMMETJENESTER"/>
    <x v="30"/>
    <x v="83"/>
    <x v="1"/>
    <x v="51"/>
    <s v="2540 Helse og omsorgstjenester til hjemmeboend"/>
    <n v="3"/>
  </r>
  <r>
    <s v="32 HJEMMETJENESTER"/>
    <x v="30"/>
    <x v="83"/>
    <x v="1"/>
    <x v="6"/>
    <s v="2540 Helse og omsorgstjenester til hjemmeboend"/>
    <n v="3"/>
  </r>
  <r>
    <s v="32 HJEMMETJENESTER"/>
    <x v="30"/>
    <x v="83"/>
    <x v="1"/>
    <x v="7"/>
    <s v="2540 Helse og omsorgstjenester til hjemmeboend"/>
    <n v="16"/>
  </r>
  <r>
    <s v="32 HJEMMETJENESTER"/>
    <x v="30"/>
    <x v="83"/>
    <x v="1"/>
    <x v="41"/>
    <s v="2540 Helse og omsorgstjenester til hjemmeboend"/>
    <n v="3"/>
  </r>
  <r>
    <s v="32 HJEMMETJENESTER"/>
    <x v="30"/>
    <x v="83"/>
    <x v="1"/>
    <x v="93"/>
    <s v="2540 Helse og omsorgstjenester til hjemmeboend"/>
    <n v="16"/>
  </r>
  <r>
    <s v="32 HJEMMETJENESTER"/>
    <x v="30"/>
    <x v="83"/>
    <x v="1"/>
    <x v="30"/>
    <s v="2540 Helse og omsorgstjenester til hjemmeboend"/>
    <n v="14"/>
  </r>
  <r>
    <s v="32 HJEMMETJENESTER"/>
    <x v="30"/>
    <x v="83"/>
    <x v="1"/>
    <x v="9"/>
    <s v="2540 Helse og omsorgstjenester til hjemmeboend"/>
    <n v="12"/>
  </r>
  <r>
    <s v="32 HJEMMETJENESTER"/>
    <x v="30"/>
    <x v="83"/>
    <x v="1"/>
    <x v="10"/>
    <s v="2540 Helse og omsorgstjenester til hjemmeboend"/>
    <n v="5"/>
  </r>
  <r>
    <s v="32 HJEMMETJENESTER"/>
    <x v="30"/>
    <x v="83"/>
    <x v="1"/>
    <x v="108"/>
    <s v="2540 Helse og omsorgstjenester til hjemmeboend"/>
    <n v="32"/>
  </r>
  <r>
    <s v="32 HJEMMETJENESTER"/>
    <x v="30"/>
    <x v="83"/>
    <x v="1"/>
    <x v="53"/>
    <s v="2540 Helse og omsorgstjenester til hjemmeboend"/>
    <n v="48"/>
  </r>
  <r>
    <s v="32 HJEMMETJENESTER"/>
    <x v="30"/>
    <x v="83"/>
    <x v="1"/>
    <x v="72"/>
    <s v="2540 Helse og omsorgstjenester til hjemmeboend"/>
    <n v="10"/>
  </r>
  <r>
    <s v="32 HJEMMETJENESTER"/>
    <x v="30"/>
    <x v="83"/>
    <x v="1"/>
    <x v="25"/>
    <s v="2540 Helse og omsorgstjenester til hjemmeboend"/>
    <n v="90"/>
  </r>
  <r>
    <s v="32 HJEMMETJENESTER"/>
    <x v="30"/>
    <x v="83"/>
    <x v="1"/>
    <x v="123"/>
    <s v="2540 Helse og omsorgstjenester til hjemmeboend"/>
    <n v="25"/>
  </r>
  <r>
    <s v="32 HJEMMETJENESTER"/>
    <x v="30"/>
    <x v="83"/>
    <x v="1"/>
    <x v="14"/>
    <s v="2540 Helse og omsorgstjenester til hjemmeboend"/>
    <n v="31"/>
  </r>
  <r>
    <s v="32 HJEMMETJENESTER"/>
    <x v="30"/>
    <x v="83"/>
    <x v="2"/>
    <x v="15"/>
    <s v="2540 Helse og omsorgstjenester til hjemmeboend"/>
    <n v="5"/>
  </r>
  <r>
    <s v="32 HJEMMETJENESTER"/>
    <x v="30"/>
    <x v="83"/>
    <x v="2"/>
    <x v="121"/>
    <s v="2540 Helse og omsorgstjenester til hjemmeboend"/>
    <n v="4"/>
  </r>
  <r>
    <s v="32 HJEMMETJENESTER"/>
    <x v="30"/>
    <x v="83"/>
    <x v="2"/>
    <x v="47"/>
    <s v="2540 Helse og omsorgstjenester til hjemmeboend"/>
    <n v="148"/>
  </r>
  <r>
    <s v="32 HJEMMETJENESTER"/>
    <x v="30"/>
    <x v="83"/>
    <x v="2"/>
    <x v="89"/>
    <s v="2540 Helse og omsorgstjenester til hjemmeboend"/>
    <n v="2"/>
  </r>
  <r>
    <s v="32 HJEMMETJENESTER"/>
    <x v="30"/>
    <x v="83"/>
    <x v="2"/>
    <x v="48"/>
    <s v="2540 Helse og omsorgstjenester til hjemmeboend"/>
    <n v="14"/>
  </r>
  <r>
    <s v="32 HJEMMETJENESTER"/>
    <x v="30"/>
    <x v="83"/>
    <x v="2"/>
    <x v="124"/>
    <s v="2540 Helse og omsorgstjenester til hjemmeboend"/>
    <n v="270"/>
  </r>
  <r>
    <s v="32 HJEMMETJENESTER"/>
    <x v="30"/>
    <x v="83"/>
    <x v="3"/>
    <x v="16"/>
    <s v="2540 Helse og omsorgstjenester til hjemmeboend"/>
    <n v="108"/>
  </r>
  <r>
    <s v="32 HJEMMETJENESTER"/>
    <x v="30"/>
    <x v="84"/>
    <x v="0"/>
    <x v="0"/>
    <s v="2540 Helse og omsorgstjenester til hjemmeboend"/>
    <n v="12729"/>
  </r>
  <r>
    <s v="32 HJEMMETJENESTER"/>
    <x v="30"/>
    <x v="84"/>
    <x v="0"/>
    <x v="110"/>
    <s v="2540 Helse og omsorgstjenester til hjemmeboend"/>
    <n v="390"/>
  </r>
  <r>
    <s v="32 HJEMMETJENESTER"/>
    <x v="30"/>
    <x v="84"/>
    <x v="0"/>
    <x v="78"/>
    <s v="2540 Helse og omsorgstjenester til hjemmeboend"/>
    <n v="230"/>
  </r>
  <r>
    <s v="32 HJEMMETJENESTER"/>
    <x v="30"/>
    <x v="84"/>
    <x v="0"/>
    <x v="49"/>
    <s v="2540 Helse og omsorgstjenester til hjemmeboend"/>
    <n v="764"/>
  </r>
  <r>
    <s v="32 HJEMMETJENESTER"/>
    <x v="30"/>
    <x v="84"/>
    <x v="0"/>
    <x v="95"/>
    <s v="2540 Helse og omsorgstjenester til hjemmeboend"/>
    <n v="108"/>
  </r>
  <r>
    <s v="32 HJEMMETJENESTER"/>
    <x v="30"/>
    <x v="84"/>
    <x v="0"/>
    <x v="111"/>
    <s v="2540 Helse og omsorgstjenester til hjemmeboend"/>
    <n v="95"/>
  </r>
  <r>
    <s v="32 HJEMMETJENESTER"/>
    <x v="30"/>
    <x v="84"/>
    <x v="0"/>
    <x v="60"/>
    <s v="2540 Helse og omsorgstjenester til hjemmeboend"/>
    <n v="160"/>
  </r>
  <r>
    <s v="32 HJEMMETJENESTER"/>
    <x v="30"/>
    <x v="84"/>
    <x v="0"/>
    <x v="61"/>
    <s v="2540 Helse og omsorgstjenester til hjemmeboend"/>
    <n v="140"/>
  </r>
  <r>
    <s v="32 HJEMMETJENESTER"/>
    <x v="30"/>
    <x v="84"/>
    <x v="0"/>
    <x v="3"/>
    <s v="2540 Helse og omsorgstjenester til hjemmeboend"/>
    <n v="2339"/>
  </r>
  <r>
    <s v="32 HJEMMETJENESTER"/>
    <x v="30"/>
    <x v="84"/>
    <x v="0"/>
    <x v="4"/>
    <s v="2540 Helse og omsorgstjenester til hjemmeboend"/>
    <n v="28"/>
  </r>
  <r>
    <s v="32 HJEMMETJENESTER"/>
    <x v="30"/>
    <x v="84"/>
    <x v="0"/>
    <x v="5"/>
    <s v="2540 Helse og omsorgstjenester til hjemmeboend"/>
    <n v="2390"/>
  </r>
  <r>
    <s v="32 HJEMMETJENESTER"/>
    <x v="30"/>
    <x v="84"/>
    <x v="1"/>
    <x v="22"/>
    <s v="2540 Helse og omsorgstjenester til hjemmeboend"/>
    <n v="6"/>
  </r>
  <r>
    <s v="32 HJEMMETJENESTER"/>
    <x v="30"/>
    <x v="84"/>
    <x v="1"/>
    <x v="83"/>
    <s v="2540 Helse og omsorgstjenester til hjemmeboend"/>
    <n v="48"/>
  </r>
  <r>
    <s v="32 HJEMMETJENESTER"/>
    <x v="30"/>
    <x v="84"/>
    <x v="1"/>
    <x v="120"/>
    <s v="2540 Helse og omsorgstjenester til hjemmeboend"/>
    <n v="40"/>
  </r>
  <r>
    <s v="32 HJEMMETJENESTER"/>
    <x v="30"/>
    <x v="84"/>
    <x v="1"/>
    <x v="51"/>
    <s v="2540 Helse og omsorgstjenester til hjemmeboend"/>
    <n v="3"/>
  </r>
  <r>
    <s v="32 HJEMMETJENESTER"/>
    <x v="30"/>
    <x v="84"/>
    <x v="1"/>
    <x v="6"/>
    <s v="2540 Helse og omsorgstjenester til hjemmeboend"/>
    <n v="3"/>
  </r>
  <r>
    <s v="32 HJEMMETJENESTER"/>
    <x v="30"/>
    <x v="84"/>
    <x v="1"/>
    <x v="7"/>
    <s v="2540 Helse og omsorgstjenester til hjemmeboend"/>
    <n v="16"/>
  </r>
  <r>
    <s v="32 HJEMMETJENESTER"/>
    <x v="30"/>
    <x v="84"/>
    <x v="1"/>
    <x v="41"/>
    <s v="2540 Helse og omsorgstjenester til hjemmeboend"/>
    <n v="4"/>
  </r>
  <r>
    <s v="32 HJEMMETJENESTER"/>
    <x v="30"/>
    <x v="84"/>
    <x v="1"/>
    <x v="93"/>
    <s v="2540 Helse og omsorgstjenester til hjemmeboend"/>
    <n v="16"/>
  </r>
  <r>
    <s v="32 HJEMMETJENESTER"/>
    <x v="30"/>
    <x v="84"/>
    <x v="1"/>
    <x v="30"/>
    <s v="2540 Helse og omsorgstjenester til hjemmeboend"/>
    <n v="16"/>
  </r>
  <r>
    <s v="32 HJEMMETJENESTER"/>
    <x v="30"/>
    <x v="84"/>
    <x v="1"/>
    <x v="9"/>
    <s v="2540 Helse og omsorgstjenester til hjemmeboend"/>
    <n v="12"/>
  </r>
  <r>
    <s v="32 HJEMMETJENESTER"/>
    <x v="30"/>
    <x v="84"/>
    <x v="1"/>
    <x v="10"/>
    <s v="2540 Helse og omsorgstjenester til hjemmeboend"/>
    <n v="5"/>
  </r>
  <r>
    <s v="32 HJEMMETJENESTER"/>
    <x v="30"/>
    <x v="84"/>
    <x v="1"/>
    <x v="108"/>
    <s v="2540 Helse og omsorgstjenester til hjemmeboend"/>
    <n v="28"/>
  </r>
  <r>
    <s v="32 HJEMMETJENESTER"/>
    <x v="30"/>
    <x v="84"/>
    <x v="1"/>
    <x v="53"/>
    <s v="2540 Helse og omsorgstjenester til hjemmeboend"/>
    <n v="40"/>
  </r>
  <r>
    <s v="32 HJEMMETJENESTER"/>
    <x v="30"/>
    <x v="84"/>
    <x v="1"/>
    <x v="72"/>
    <s v="2540 Helse og omsorgstjenester til hjemmeboend"/>
    <n v="7"/>
  </r>
  <r>
    <s v="32 HJEMMETJENESTER"/>
    <x v="30"/>
    <x v="84"/>
    <x v="1"/>
    <x v="123"/>
    <s v="2540 Helse og omsorgstjenester til hjemmeboend"/>
    <n v="25"/>
  </r>
  <r>
    <s v="32 HJEMMETJENESTER"/>
    <x v="30"/>
    <x v="84"/>
    <x v="1"/>
    <x v="14"/>
    <s v="2540 Helse og omsorgstjenester til hjemmeboend"/>
    <n v="29"/>
  </r>
  <r>
    <s v="32 HJEMMETJENESTER"/>
    <x v="30"/>
    <x v="84"/>
    <x v="2"/>
    <x v="15"/>
    <s v="2540 Helse og omsorgstjenester til hjemmeboend"/>
    <n v="5"/>
  </r>
  <r>
    <s v="32 HJEMMETJENESTER"/>
    <x v="30"/>
    <x v="84"/>
    <x v="2"/>
    <x v="121"/>
    <s v="2540 Helse og omsorgstjenester til hjemmeboend"/>
    <n v="4"/>
  </r>
  <r>
    <s v="32 HJEMMETJENESTER"/>
    <x v="30"/>
    <x v="84"/>
    <x v="2"/>
    <x v="47"/>
    <s v="2540 Helse og omsorgstjenester til hjemmeboend"/>
    <n v="104"/>
  </r>
  <r>
    <s v="32 HJEMMETJENESTER"/>
    <x v="30"/>
    <x v="84"/>
    <x v="2"/>
    <x v="89"/>
    <s v="2540 Helse og omsorgstjenester til hjemmeboend"/>
    <n v="2"/>
  </r>
  <r>
    <s v="32 HJEMMETJENESTER"/>
    <x v="30"/>
    <x v="84"/>
    <x v="2"/>
    <x v="48"/>
    <s v="2540 Helse og omsorgstjenester til hjemmeboend"/>
    <n v="14"/>
  </r>
  <r>
    <s v="32 HJEMMETJENESTER"/>
    <x v="30"/>
    <x v="84"/>
    <x v="2"/>
    <x v="124"/>
    <s v="2540 Helse og omsorgstjenester til hjemmeboend"/>
    <n v="370"/>
  </r>
  <r>
    <s v="32 HJEMMETJENESTER"/>
    <x v="30"/>
    <x v="84"/>
    <x v="3"/>
    <x v="16"/>
    <s v="2540 Helse og omsorgstjenester til hjemmeboend"/>
    <n v="93"/>
  </r>
  <r>
    <s v="32 HJEMMETJENESTER"/>
    <x v="30"/>
    <x v="84"/>
    <x v="3"/>
    <x v="32"/>
    <s v="2540 Helse og omsorgstjenester til hjemmeboend"/>
    <n v="0"/>
  </r>
  <r>
    <s v="32 HJEMMETJENESTER"/>
    <x v="30"/>
    <x v="85"/>
    <x v="0"/>
    <x v="0"/>
    <s v="2540 Helse og omsorgstjenester til hjemmeboend"/>
    <n v="9170"/>
  </r>
  <r>
    <s v="32 HJEMMETJENESTER"/>
    <x v="30"/>
    <x v="85"/>
    <x v="0"/>
    <x v="110"/>
    <s v="2540 Helse og omsorgstjenester til hjemmeboend"/>
    <n v="255"/>
  </r>
  <r>
    <s v="32 HJEMMETJENESTER"/>
    <x v="30"/>
    <x v="85"/>
    <x v="0"/>
    <x v="78"/>
    <s v="2540 Helse og omsorgstjenester til hjemmeboend"/>
    <n v="177"/>
  </r>
  <r>
    <s v="32 HJEMMETJENESTER"/>
    <x v="30"/>
    <x v="85"/>
    <x v="0"/>
    <x v="49"/>
    <s v="2540 Helse og omsorgstjenester til hjemmeboend"/>
    <n v="543"/>
  </r>
  <r>
    <s v="32 HJEMMETJENESTER"/>
    <x v="30"/>
    <x v="85"/>
    <x v="0"/>
    <x v="95"/>
    <s v="2540 Helse og omsorgstjenester til hjemmeboend"/>
    <n v="71"/>
  </r>
  <r>
    <s v="32 HJEMMETJENESTER"/>
    <x v="30"/>
    <x v="85"/>
    <x v="0"/>
    <x v="111"/>
    <s v="2540 Helse og omsorgstjenester til hjemmeboend"/>
    <n v="75"/>
  </r>
  <r>
    <s v="32 HJEMMETJENESTER"/>
    <x v="30"/>
    <x v="85"/>
    <x v="0"/>
    <x v="60"/>
    <s v="2540 Helse og omsorgstjenester til hjemmeboend"/>
    <n v="130"/>
  </r>
  <r>
    <s v="32 HJEMMETJENESTER"/>
    <x v="30"/>
    <x v="85"/>
    <x v="0"/>
    <x v="61"/>
    <s v="2540 Helse og omsorgstjenester til hjemmeboend"/>
    <n v="100"/>
  </r>
  <r>
    <s v="32 HJEMMETJENESTER"/>
    <x v="30"/>
    <x v="85"/>
    <x v="0"/>
    <x v="3"/>
    <s v="2540 Helse og omsorgstjenester til hjemmeboend"/>
    <n v="1683"/>
  </r>
  <r>
    <s v="32 HJEMMETJENESTER"/>
    <x v="30"/>
    <x v="85"/>
    <x v="0"/>
    <x v="4"/>
    <s v="2540 Helse og omsorgstjenester til hjemmeboend"/>
    <n v="23"/>
  </r>
  <r>
    <s v="32 HJEMMETJENESTER"/>
    <x v="30"/>
    <x v="85"/>
    <x v="0"/>
    <x v="5"/>
    <s v="2540 Helse og omsorgstjenester til hjemmeboend"/>
    <n v="1721"/>
  </r>
  <r>
    <s v="32 HJEMMETJENESTER"/>
    <x v="30"/>
    <x v="85"/>
    <x v="1"/>
    <x v="22"/>
    <s v="2540 Helse og omsorgstjenester til hjemmeboend"/>
    <n v="6"/>
  </r>
  <r>
    <s v="32 HJEMMETJENESTER"/>
    <x v="30"/>
    <x v="85"/>
    <x v="1"/>
    <x v="83"/>
    <s v="2540 Helse og omsorgstjenester til hjemmeboend"/>
    <n v="48"/>
  </r>
  <r>
    <s v="32 HJEMMETJENESTER"/>
    <x v="30"/>
    <x v="85"/>
    <x v="1"/>
    <x v="120"/>
    <s v="2540 Helse og omsorgstjenester til hjemmeboend"/>
    <n v="40"/>
  </r>
  <r>
    <s v="32 HJEMMETJENESTER"/>
    <x v="30"/>
    <x v="85"/>
    <x v="1"/>
    <x v="51"/>
    <s v="2540 Helse og omsorgstjenester til hjemmeboend"/>
    <n v="3"/>
  </r>
  <r>
    <s v="32 HJEMMETJENESTER"/>
    <x v="30"/>
    <x v="85"/>
    <x v="1"/>
    <x v="6"/>
    <s v="2540 Helse og omsorgstjenester til hjemmeboend"/>
    <n v="3"/>
  </r>
  <r>
    <s v="32 HJEMMETJENESTER"/>
    <x v="30"/>
    <x v="85"/>
    <x v="1"/>
    <x v="7"/>
    <s v="2540 Helse og omsorgstjenester til hjemmeboend"/>
    <n v="16"/>
  </r>
  <r>
    <s v="32 HJEMMETJENESTER"/>
    <x v="30"/>
    <x v="85"/>
    <x v="1"/>
    <x v="41"/>
    <s v="2540 Helse og omsorgstjenester til hjemmeboend"/>
    <n v="3"/>
  </r>
  <r>
    <s v="32 HJEMMETJENESTER"/>
    <x v="30"/>
    <x v="85"/>
    <x v="1"/>
    <x v="93"/>
    <s v="2540 Helse og omsorgstjenester til hjemmeboend"/>
    <n v="16"/>
  </r>
  <r>
    <s v="32 HJEMMETJENESTER"/>
    <x v="30"/>
    <x v="85"/>
    <x v="1"/>
    <x v="30"/>
    <s v="2540 Helse og omsorgstjenester til hjemmeboend"/>
    <n v="16"/>
  </r>
  <r>
    <s v="32 HJEMMETJENESTER"/>
    <x v="30"/>
    <x v="85"/>
    <x v="1"/>
    <x v="9"/>
    <s v="2540 Helse og omsorgstjenester til hjemmeboend"/>
    <n v="12"/>
  </r>
  <r>
    <s v="32 HJEMMETJENESTER"/>
    <x v="30"/>
    <x v="85"/>
    <x v="1"/>
    <x v="10"/>
    <s v="2540 Helse og omsorgstjenester til hjemmeboend"/>
    <n v="45"/>
  </r>
  <r>
    <s v="32 HJEMMETJENESTER"/>
    <x v="30"/>
    <x v="85"/>
    <x v="1"/>
    <x v="108"/>
    <s v="2540 Helse og omsorgstjenester til hjemmeboend"/>
    <n v="48"/>
  </r>
  <r>
    <s v="32 HJEMMETJENESTER"/>
    <x v="30"/>
    <x v="85"/>
    <x v="1"/>
    <x v="53"/>
    <s v="2540 Helse og omsorgstjenester til hjemmeboend"/>
    <n v="56"/>
  </r>
  <r>
    <s v="32 HJEMMETJENESTER"/>
    <x v="30"/>
    <x v="85"/>
    <x v="1"/>
    <x v="14"/>
    <s v="2540 Helse og omsorgstjenester til hjemmeboend"/>
    <n v="30"/>
  </r>
  <r>
    <s v="32 HJEMMETJENESTER"/>
    <x v="30"/>
    <x v="85"/>
    <x v="2"/>
    <x v="15"/>
    <s v="2540 Helse og omsorgstjenester til hjemmeboend"/>
    <n v="5"/>
  </r>
  <r>
    <s v="32 HJEMMETJENESTER"/>
    <x v="30"/>
    <x v="85"/>
    <x v="2"/>
    <x v="121"/>
    <s v="2540 Helse og omsorgstjenester til hjemmeboend"/>
    <n v="4"/>
  </r>
  <r>
    <s v="32 HJEMMETJENESTER"/>
    <x v="30"/>
    <x v="85"/>
    <x v="2"/>
    <x v="47"/>
    <s v="2540 Helse og omsorgstjenester til hjemmeboend"/>
    <n v="212"/>
  </r>
  <r>
    <s v="32 HJEMMETJENESTER"/>
    <x v="30"/>
    <x v="85"/>
    <x v="2"/>
    <x v="89"/>
    <s v="2540 Helse og omsorgstjenester til hjemmeboend"/>
    <n v="2"/>
  </r>
  <r>
    <s v="32 HJEMMETJENESTER"/>
    <x v="30"/>
    <x v="85"/>
    <x v="2"/>
    <x v="48"/>
    <s v="2540 Helse og omsorgstjenester til hjemmeboend"/>
    <n v="14"/>
  </r>
  <r>
    <s v="32 HJEMMETJENESTER"/>
    <x v="30"/>
    <x v="85"/>
    <x v="2"/>
    <x v="124"/>
    <s v="2540 Helse og omsorgstjenester til hjemmeboend"/>
    <n v="270"/>
  </r>
  <r>
    <s v="32 HJEMMETJENESTER"/>
    <x v="30"/>
    <x v="85"/>
    <x v="3"/>
    <x v="16"/>
    <s v="2540 Helse og omsorgstjenester til hjemmeboend"/>
    <n v="123"/>
  </r>
  <r>
    <s v="32 HJEMMETJENESTER"/>
    <x v="30"/>
    <x v="86"/>
    <x v="0"/>
    <x v="0"/>
    <s v="2540 Helse og omsorgstjenester til hjemmeboend"/>
    <n v="5720"/>
  </r>
  <r>
    <s v="32 HJEMMETJENESTER"/>
    <x v="30"/>
    <x v="86"/>
    <x v="0"/>
    <x v="110"/>
    <s v="2540 Helse og omsorgstjenester til hjemmeboend"/>
    <n v="130"/>
  </r>
  <r>
    <s v="32 HJEMMETJENESTER"/>
    <x v="30"/>
    <x v="86"/>
    <x v="0"/>
    <x v="78"/>
    <s v="2540 Helse og omsorgstjenester til hjemmeboend"/>
    <n v="79"/>
  </r>
  <r>
    <s v="32 HJEMMETJENESTER"/>
    <x v="30"/>
    <x v="86"/>
    <x v="0"/>
    <x v="49"/>
    <s v="2540 Helse og omsorgstjenester til hjemmeboend"/>
    <n v="357"/>
  </r>
  <r>
    <s v="32 HJEMMETJENESTER"/>
    <x v="30"/>
    <x v="86"/>
    <x v="0"/>
    <x v="95"/>
    <s v="2540 Helse og omsorgstjenester til hjemmeboend"/>
    <n v="37"/>
  </r>
  <r>
    <s v="32 HJEMMETJENESTER"/>
    <x v="30"/>
    <x v="86"/>
    <x v="0"/>
    <x v="111"/>
    <s v="2540 Helse og omsorgstjenester til hjemmeboend"/>
    <n v="35"/>
  </r>
  <r>
    <s v="32 HJEMMETJENESTER"/>
    <x v="30"/>
    <x v="86"/>
    <x v="0"/>
    <x v="60"/>
    <s v="2540 Helse og omsorgstjenester til hjemmeboend"/>
    <n v="72"/>
  </r>
  <r>
    <s v="32 HJEMMETJENESTER"/>
    <x v="30"/>
    <x v="86"/>
    <x v="0"/>
    <x v="61"/>
    <s v="2540 Helse og omsorgstjenester til hjemmeboend"/>
    <n v="60"/>
  </r>
  <r>
    <s v="32 HJEMMETJENESTER"/>
    <x v="30"/>
    <x v="86"/>
    <x v="0"/>
    <x v="3"/>
    <s v="2540 Helse og omsorgstjenester til hjemmeboend"/>
    <n v="1038"/>
  </r>
  <r>
    <s v="32 HJEMMETJENESTER"/>
    <x v="30"/>
    <x v="86"/>
    <x v="0"/>
    <x v="4"/>
    <s v="2540 Helse og omsorgstjenester til hjemmeboend"/>
    <n v="18"/>
  </r>
  <r>
    <s v="32 HJEMMETJENESTER"/>
    <x v="30"/>
    <x v="86"/>
    <x v="0"/>
    <x v="5"/>
    <s v="2540 Helse og omsorgstjenester til hjemmeboend"/>
    <n v="1062"/>
  </r>
  <r>
    <s v="32 HJEMMETJENESTER"/>
    <x v="30"/>
    <x v="86"/>
    <x v="1"/>
    <x v="22"/>
    <s v="2540 Helse og omsorgstjenester til hjemmeboend"/>
    <n v="5"/>
  </r>
  <r>
    <s v="32 HJEMMETJENESTER"/>
    <x v="30"/>
    <x v="86"/>
    <x v="1"/>
    <x v="83"/>
    <s v="2540 Helse og omsorgstjenester til hjemmeboend"/>
    <n v="16"/>
  </r>
  <r>
    <s v="32 HJEMMETJENESTER"/>
    <x v="30"/>
    <x v="86"/>
    <x v="1"/>
    <x v="120"/>
    <s v="2540 Helse og omsorgstjenester til hjemmeboend"/>
    <n v="24"/>
  </r>
  <r>
    <s v="32 HJEMMETJENESTER"/>
    <x v="30"/>
    <x v="86"/>
    <x v="1"/>
    <x v="51"/>
    <s v="2540 Helse og omsorgstjenester til hjemmeboend"/>
    <n v="2"/>
  </r>
  <r>
    <s v="32 HJEMMETJENESTER"/>
    <x v="30"/>
    <x v="86"/>
    <x v="1"/>
    <x v="6"/>
    <s v="2540 Helse og omsorgstjenester til hjemmeboend"/>
    <n v="2"/>
  </r>
  <r>
    <s v="32 HJEMMETJENESTER"/>
    <x v="30"/>
    <x v="86"/>
    <x v="1"/>
    <x v="7"/>
    <s v="2540 Helse og omsorgstjenester til hjemmeboend"/>
    <n v="12"/>
  </r>
  <r>
    <s v="32 HJEMMETJENESTER"/>
    <x v="30"/>
    <x v="86"/>
    <x v="1"/>
    <x v="41"/>
    <s v="2540 Helse og omsorgstjenester til hjemmeboend"/>
    <n v="2"/>
  </r>
  <r>
    <s v="32 HJEMMETJENESTER"/>
    <x v="30"/>
    <x v="86"/>
    <x v="1"/>
    <x v="93"/>
    <s v="2540 Helse og omsorgstjenester til hjemmeboend"/>
    <n v="8"/>
  </r>
  <r>
    <s v="32 HJEMMETJENESTER"/>
    <x v="30"/>
    <x v="86"/>
    <x v="1"/>
    <x v="30"/>
    <s v="2540 Helse og omsorgstjenester til hjemmeboend"/>
    <n v="8"/>
  </r>
  <r>
    <s v="32 HJEMMETJENESTER"/>
    <x v="30"/>
    <x v="86"/>
    <x v="1"/>
    <x v="9"/>
    <s v="2540 Helse og omsorgstjenester til hjemmeboend"/>
    <n v="8"/>
  </r>
  <r>
    <s v="32 HJEMMETJENESTER"/>
    <x v="30"/>
    <x v="86"/>
    <x v="1"/>
    <x v="10"/>
    <s v="2540 Helse og omsorgstjenester til hjemmeboend"/>
    <n v="55"/>
  </r>
  <r>
    <s v="32 HJEMMETJENESTER"/>
    <x v="30"/>
    <x v="86"/>
    <x v="1"/>
    <x v="108"/>
    <s v="2540 Helse og omsorgstjenester til hjemmeboend"/>
    <n v="36"/>
  </r>
  <r>
    <s v="32 HJEMMETJENESTER"/>
    <x v="30"/>
    <x v="86"/>
    <x v="1"/>
    <x v="53"/>
    <s v="2540 Helse og omsorgstjenester til hjemmeboend"/>
    <n v="40"/>
  </r>
  <r>
    <s v="32 HJEMMETJENESTER"/>
    <x v="30"/>
    <x v="86"/>
    <x v="1"/>
    <x v="72"/>
    <s v="2540 Helse og omsorgstjenester til hjemmeboend"/>
    <n v="10"/>
  </r>
  <r>
    <s v="32 HJEMMETJENESTER"/>
    <x v="30"/>
    <x v="86"/>
    <x v="1"/>
    <x v="14"/>
    <s v="2540 Helse og omsorgstjenester til hjemmeboend"/>
    <n v="15"/>
  </r>
  <r>
    <s v="32 HJEMMETJENESTER"/>
    <x v="30"/>
    <x v="86"/>
    <x v="1"/>
    <x v="87"/>
    <s v="2540 Helse og omsorgstjenester til hjemmeboend"/>
    <n v="5"/>
  </r>
  <r>
    <s v="32 HJEMMETJENESTER"/>
    <x v="30"/>
    <x v="86"/>
    <x v="2"/>
    <x v="15"/>
    <s v="2540 Helse og omsorgstjenester til hjemmeboend"/>
    <n v="3"/>
  </r>
  <r>
    <s v="32 HJEMMETJENESTER"/>
    <x v="30"/>
    <x v="86"/>
    <x v="2"/>
    <x v="121"/>
    <s v="2540 Helse og omsorgstjenester til hjemmeboend"/>
    <n v="3"/>
  </r>
  <r>
    <s v="32 HJEMMETJENESTER"/>
    <x v="30"/>
    <x v="86"/>
    <x v="2"/>
    <x v="47"/>
    <s v="2540 Helse og omsorgstjenester til hjemmeboend"/>
    <n v="136"/>
  </r>
  <r>
    <s v="32 HJEMMETJENESTER"/>
    <x v="30"/>
    <x v="86"/>
    <x v="2"/>
    <x v="89"/>
    <s v="2540 Helse og omsorgstjenester til hjemmeboend"/>
    <n v="2"/>
  </r>
  <r>
    <s v="32 HJEMMETJENESTER"/>
    <x v="30"/>
    <x v="86"/>
    <x v="2"/>
    <x v="48"/>
    <s v="2540 Helse og omsorgstjenester til hjemmeboend"/>
    <n v="6"/>
  </r>
  <r>
    <s v="32 HJEMMETJENESTER"/>
    <x v="30"/>
    <x v="86"/>
    <x v="2"/>
    <x v="124"/>
    <s v="2540 Helse og omsorgstjenester til hjemmeboend"/>
    <n v="150"/>
  </r>
  <r>
    <s v="32 HJEMMETJENESTER"/>
    <x v="30"/>
    <x v="86"/>
    <x v="3"/>
    <x v="16"/>
    <s v="2540 Helse og omsorgstjenester til hjemmeboend"/>
    <n v="79"/>
  </r>
  <r>
    <s v="32 HJEMMETJENESTER"/>
    <x v="30"/>
    <x v="87"/>
    <x v="0"/>
    <x v="0"/>
    <s v="2540 Helse og omsorgstjenester til hjemmeboend"/>
    <n v="7412"/>
  </r>
  <r>
    <s v="32 HJEMMETJENESTER"/>
    <x v="30"/>
    <x v="87"/>
    <x v="0"/>
    <x v="110"/>
    <s v="2540 Helse og omsorgstjenester til hjemmeboend"/>
    <n v="180"/>
  </r>
  <r>
    <s v="32 HJEMMETJENESTER"/>
    <x v="30"/>
    <x v="87"/>
    <x v="0"/>
    <x v="78"/>
    <s v="2540 Helse og omsorgstjenester til hjemmeboend"/>
    <n v="159"/>
  </r>
  <r>
    <s v="32 HJEMMETJENESTER"/>
    <x v="30"/>
    <x v="87"/>
    <x v="0"/>
    <x v="49"/>
    <s v="2540 Helse og omsorgstjenester til hjemmeboend"/>
    <n v="417"/>
  </r>
  <r>
    <s v="32 HJEMMETJENESTER"/>
    <x v="30"/>
    <x v="87"/>
    <x v="0"/>
    <x v="95"/>
    <s v="2540 Helse og omsorgstjenester til hjemmeboend"/>
    <n v="64"/>
  </r>
  <r>
    <s v="32 HJEMMETJENESTER"/>
    <x v="30"/>
    <x v="87"/>
    <x v="0"/>
    <x v="111"/>
    <s v="2540 Helse og omsorgstjenester til hjemmeboend"/>
    <n v="65"/>
  </r>
  <r>
    <s v="32 HJEMMETJENESTER"/>
    <x v="30"/>
    <x v="87"/>
    <x v="0"/>
    <x v="60"/>
    <s v="2540 Helse og omsorgstjenester til hjemmeboend"/>
    <n v="102"/>
  </r>
  <r>
    <s v="32 HJEMMETJENESTER"/>
    <x v="30"/>
    <x v="87"/>
    <x v="0"/>
    <x v="61"/>
    <s v="2540 Helse og omsorgstjenester til hjemmeboend"/>
    <n v="80"/>
  </r>
  <r>
    <s v="32 HJEMMETJENESTER"/>
    <x v="30"/>
    <x v="87"/>
    <x v="0"/>
    <x v="3"/>
    <s v="2540 Helse og omsorgstjenester til hjemmeboend"/>
    <n v="1357"/>
  </r>
  <r>
    <s v="32 HJEMMETJENESTER"/>
    <x v="30"/>
    <x v="87"/>
    <x v="0"/>
    <x v="4"/>
    <s v="2540 Helse og omsorgstjenester til hjemmeboend"/>
    <n v="20"/>
  </r>
  <r>
    <s v="32 HJEMMETJENESTER"/>
    <x v="30"/>
    <x v="87"/>
    <x v="0"/>
    <x v="5"/>
    <s v="2540 Helse og omsorgstjenester til hjemmeboend"/>
    <n v="1387"/>
  </r>
  <r>
    <s v="32 HJEMMETJENESTER"/>
    <x v="30"/>
    <x v="87"/>
    <x v="1"/>
    <x v="22"/>
    <s v="2540 Helse og omsorgstjenester til hjemmeboend"/>
    <n v="6"/>
  </r>
  <r>
    <s v="32 HJEMMETJENESTER"/>
    <x v="30"/>
    <x v="87"/>
    <x v="1"/>
    <x v="83"/>
    <s v="2540 Helse og omsorgstjenester til hjemmeboend"/>
    <n v="32"/>
  </r>
  <r>
    <s v="32 HJEMMETJENESTER"/>
    <x v="30"/>
    <x v="87"/>
    <x v="1"/>
    <x v="120"/>
    <s v="2540 Helse og omsorgstjenester til hjemmeboend"/>
    <n v="40"/>
  </r>
  <r>
    <s v="32 HJEMMETJENESTER"/>
    <x v="30"/>
    <x v="87"/>
    <x v="1"/>
    <x v="51"/>
    <s v="2540 Helse og omsorgstjenester til hjemmeboend"/>
    <n v="3"/>
  </r>
  <r>
    <s v="32 HJEMMETJENESTER"/>
    <x v="30"/>
    <x v="87"/>
    <x v="1"/>
    <x v="6"/>
    <s v="2540 Helse og omsorgstjenester til hjemmeboend"/>
    <n v="3"/>
  </r>
  <r>
    <s v="32 HJEMMETJENESTER"/>
    <x v="30"/>
    <x v="87"/>
    <x v="1"/>
    <x v="7"/>
    <s v="2540 Helse og omsorgstjenester til hjemmeboend"/>
    <n v="16"/>
  </r>
  <r>
    <s v="32 HJEMMETJENESTER"/>
    <x v="30"/>
    <x v="87"/>
    <x v="1"/>
    <x v="41"/>
    <s v="2540 Helse og omsorgstjenester til hjemmeboend"/>
    <n v="3"/>
  </r>
  <r>
    <s v="32 HJEMMETJENESTER"/>
    <x v="30"/>
    <x v="87"/>
    <x v="1"/>
    <x v="93"/>
    <s v="2540 Helse og omsorgstjenester til hjemmeboend"/>
    <n v="12"/>
  </r>
  <r>
    <s v="32 HJEMMETJENESTER"/>
    <x v="30"/>
    <x v="87"/>
    <x v="1"/>
    <x v="30"/>
    <s v="2540 Helse og omsorgstjenester til hjemmeboend"/>
    <n v="16"/>
  </r>
  <r>
    <s v="32 HJEMMETJENESTER"/>
    <x v="30"/>
    <x v="87"/>
    <x v="1"/>
    <x v="9"/>
    <s v="2540 Helse og omsorgstjenester til hjemmeboend"/>
    <n v="12"/>
  </r>
  <r>
    <s v="32 HJEMMETJENESTER"/>
    <x v="30"/>
    <x v="87"/>
    <x v="1"/>
    <x v="10"/>
    <s v="2540 Helse og omsorgstjenester til hjemmeboend"/>
    <n v="5"/>
  </r>
  <r>
    <s v="32 HJEMMETJENESTER"/>
    <x v="30"/>
    <x v="87"/>
    <x v="1"/>
    <x v="108"/>
    <s v="2540 Helse og omsorgstjenester til hjemmeboend"/>
    <n v="64"/>
  </r>
  <r>
    <s v="32 HJEMMETJENESTER"/>
    <x v="30"/>
    <x v="87"/>
    <x v="1"/>
    <x v="53"/>
    <s v="2540 Helse og omsorgstjenester til hjemmeboend"/>
    <n v="56"/>
  </r>
  <r>
    <s v="32 HJEMMETJENESTER"/>
    <x v="30"/>
    <x v="87"/>
    <x v="1"/>
    <x v="72"/>
    <s v="2540 Helse og omsorgstjenester til hjemmeboend"/>
    <n v="10"/>
  </r>
  <r>
    <s v="32 HJEMMETJENESTER"/>
    <x v="30"/>
    <x v="87"/>
    <x v="1"/>
    <x v="14"/>
    <s v="2540 Helse og omsorgstjenester til hjemmeboend"/>
    <n v="30"/>
  </r>
  <r>
    <s v="32 HJEMMETJENESTER"/>
    <x v="30"/>
    <x v="87"/>
    <x v="1"/>
    <x v="87"/>
    <s v="2540 Helse og omsorgstjenester til hjemmeboend"/>
    <n v="5"/>
  </r>
  <r>
    <s v="32 HJEMMETJENESTER"/>
    <x v="30"/>
    <x v="87"/>
    <x v="2"/>
    <x v="15"/>
    <s v="2540 Helse og omsorgstjenester til hjemmeboend"/>
    <n v="5"/>
  </r>
  <r>
    <s v="32 HJEMMETJENESTER"/>
    <x v="30"/>
    <x v="87"/>
    <x v="2"/>
    <x v="121"/>
    <s v="2540 Helse og omsorgstjenester til hjemmeboend"/>
    <n v="4"/>
  </r>
  <r>
    <s v="32 HJEMMETJENESTER"/>
    <x v="30"/>
    <x v="87"/>
    <x v="2"/>
    <x v="47"/>
    <s v="2540 Helse og omsorgstjenester til hjemmeboend"/>
    <n v="168"/>
  </r>
  <r>
    <s v="32 HJEMMETJENESTER"/>
    <x v="30"/>
    <x v="87"/>
    <x v="2"/>
    <x v="89"/>
    <s v="2540 Helse og omsorgstjenester til hjemmeboend"/>
    <n v="2"/>
  </r>
  <r>
    <s v="32 HJEMMETJENESTER"/>
    <x v="30"/>
    <x v="87"/>
    <x v="2"/>
    <x v="48"/>
    <s v="2540 Helse og omsorgstjenester til hjemmeboend"/>
    <n v="11"/>
  </r>
  <r>
    <s v="32 HJEMMETJENESTER"/>
    <x v="30"/>
    <x v="87"/>
    <x v="2"/>
    <x v="124"/>
    <s v="2540 Helse og omsorgstjenester til hjemmeboend"/>
    <n v="200"/>
  </r>
  <r>
    <s v="32 HJEMMETJENESTER"/>
    <x v="30"/>
    <x v="87"/>
    <x v="3"/>
    <x v="16"/>
    <s v="2540 Helse og omsorgstjenester til hjemmeboend"/>
    <n v="114"/>
  </r>
  <r>
    <s v="32 HJEMMETJENESTER"/>
    <x v="30"/>
    <x v="88"/>
    <x v="0"/>
    <x v="0"/>
    <s v="2540 Helse og omsorgstjenester til hjemmeboend"/>
    <n v="7700"/>
  </r>
  <r>
    <s v="32 HJEMMETJENESTER"/>
    <x v="30"/>
    <x v="88"/>
    <x v="0"/>
    <x v="110"/>
    <s v="2540 Helse og omsorgstjenester til hjemmeboend"/>
    <n v="192"/>
  </r>
  <r>
    <s v="32 HJEMMETJENESTER"/>
    <x v="30"/>
    <x v="88"/>
    <x v="0"/>
    <x v="78"/>
    <s v="2540 Helse og omsorgstjenester til hjemmeboend"/>
    <n v="159"/>
  </r>
  <r>
    <s v="32 HJEMMETJENESTER"/>
    <x v="30"/>
    <x v="88"/>
    <x v="0"/>
    <x v="49"/>
    <s v="2540 Helse og omsorgstjenester til hjemmeboend"/>
    <n v="472"/>
  </r>
  <r>
    <s v="32 HJEMMETJENESTER"/>
    <x v="30"/>
    <x v="88"/>
    <x v="0"/>
    <x v="95"/>
    <s v="2540 Helse og omsorgstjenester til hjemmeboend"/>
    <n v="61"/>
  </r>
  <r>
    <s v="32 HJEMMETJENESTER"/>
    <x v="30"/>
    <x v="88"/>
    <x v="0"/>
    <x v="111"/>
    <s v="2540 Helse og omsorgstjenester til hjemmeboend"/>
    <n v="65"/>
  </r>
  <r>
    <s v="32 HJEMMETJENESTER"/>
    <x v="30"/>
    <x v="88"/>
    <x v="0"/>
    <x v="60"/>
    <s v="2540 Helse og omsorgstjenester til hjemmeboend"/>
    <n v="100"/>
  </r>
  <r>
    <s v="32 HJEMMETJENESTER"/>
    <x v="30"/>
    <x v="88"/>
    <x v="0"/>
    <x v="61"/>
    <s v="2540 Helse og omsorgstjenester til hjemmeboend"/>
    <n v="80"/>
  </r>
  <r>
    <s v="32 HJEMMETJENESTER"/>
    <x v="30"/>
    <x v="88"/>
    <x v="0"/>
    <x v="3"/>
    <s v="2540 Helse og omsorgstjenester til hjemmeboend"/>
    <n v="1413"/>
  </r>
  <r>
    <s v="32 HJEMMETJENESTER"/>
    <x v="30"/>
    <x v="88"/>
    <x v="0"/>
    <x v="4"/>
    <s v="2540 Helse og omsorgstjenester til hjemmeboend"/>
    <n v="20"/>
  </r>
  <r>
    <s v="32 HJEMMETJENESTER"/>
    <x v="30"/>
    <x v="88"/>
    <x v="0"/>
    <x v="5"/>
    <s v="2540 Helse og omsorgstjenester til hjemmeboend"/>
    <n v="1444"/>
  </r>
  <r>
    <s v="32 HJEMMETJENESTER"/>
    <x v="30"/>
    <x v="88"/>
    <x v="1"/>
    <x v="22"/>
    <s v="2540 Helse og omsorgstjenester til hjemmeboend"/>
    <n v="6"/>
  </r>
  <r>
    <s v="32 HJEMMETJENESTER"/>
    <x v="30"/>
    <x v="88"/>
    <x v="1"/>
    <x v="83"/>
    <s v="2540 Helse og omsorgstjenester til hjemmeboend"/>
    <n v="32"/>
  </r>
  <r>
    <s v="32 HJEMMETJENESTER"/>
    <x v="30"/>
    <x v="88"/>
    <x v="1"/>
    <x v="120"/>
    <s v="2540 Helse og omsorgstjenester til hjemmeboend"/>
    <n v="40"/>
  </r>
  <r>
    <s v="32 HJEMMETJENESTER"/>
    <x v="30"/>
    <x v="88"/>
    <x v="1"/>
    <x v="51"/>
    <s v="2540 Helse og omsorgstjenester til hjemmeboend"/>
    <n v="3"/>
  </r>
  <r>
    <s v="32 HJEMMETJENESTER"/>
    <x v="30"/>
    <x v="88"/>
    <x v="1"/>
    <x v="6"/>
    <s v="2540 Helse og omsorgstjenester til hjemmeboend"/>
    <n v="3"/>
  </r>
  <r>
    <s v="32 HJEMMETJENESTER"/>
    <x v="30"/>
    <x v="88"/>
    <x v="1"/>
    <x v="7"/>
    <s v="2540 Helse og omsorgstjenester til hjemmeboend"/>
    <n v="16"/>
  </r>
  <r>
    <s v="32 HJEMMETJENESTER"/>
    <x v="30"/>
    <x v="88"/>
    <x v="1"/>
    <x v="41"/>
    <s v="2540 Helse og omsorgstjenester til hjemmeboend"/>
    <n v="2"/>
  </r>
  <r>
    <s v="32 HJEMMETJENESTER"/>
    <x v="30"/>
    <x v="88"/>
    <x v="1"/>
    <x v="93"/>
    <s v="2540 Helse og omsorgstjenester til hjemmeboend"/>
    <n v="12"/>
  </r>
  <r>
    <s v="32 HJEMMETJENESTER"/>
    <x v="30"/>
    <x v="88"/>
    <x v="1"/>
    <x v="30"/>
    <s v="2540 Helse og omsorgstjenester til hjemmeboend"/>
    <n v="16"/>
  </r>
  <r>
    <s v="32 HJEMMETJENESTER"/>
    <x v="30"/>
    <x v="88"/>
    <x v="1"/>
    <x v="9"/>
    <s v="2540 Helse og omsorgstjenester til hjemmeboend"/>
    <n v="12"/>
  </r>
  <r>
    <s v="32 HJEMMETJENESTER"/>
    <x v="30"/>
    <x v="88"/>
    <x v="1"/>
    <x v="10"/>
    <s v="2540 Helse og omsorgstjenester til hjemmeboend"/>
    <n v="65"/>
  </r>
  <r>
    <s v="32 HJEMMETJENESTER"/>
    <x v="30"/>
    <x v="88"/>
    <x v="1"/>
    <x v="108"/>
    <s v="2540 Helse og omsorgstjenester til hjemmeboend"/>
    <n v="56"/>
  </r>
  <r>
    <s v="32 HJEMMETJENESTER"/>
    <x v="30"/>
    <x v="88"/>
    <x v="1"/>
    <x v="53"/>
    <s v="2540 Helse og omsorgstjenester til hjemmeboend"/>
    <n v="48"/>
  </r>
  <r>
    <s v="32 HJEMMETJENESTER"/>
    <x v="30"/>
    <x v="88"/>
    <x v="1"/>
    <x v="123"/>
    <s v="2540 Helse og omsorgstjenester til hjemmeboend"/>
    <n v="140"/>
  </r>
  <r>
    <s v="32 HJEMMETJENESTER"/>
    <x v="30"/>
    <x v="88"/>
    <x v="1"/>
    <x v="125"/>
    <s v="2540 Helse og omsorgstjenester til hjemmeboend"/>
    <n v="16"/>
  </r>
  <r>
    <s v="32 HJEMMETJENESTER"/>
    <x v="30"/>
    <x v="88"/>
    <x v="1"/>
    <x v="14"/>
    <s v="2540 Helse og omsorgstjenester til hjemmeboend"/>
    <n v="25"/>
  </r>
  <r>
    <s v="32 HJEMMETJENESTER"/>
    <x v="30"/>
    <x v="88"/>
    <x v="2"/>
    <x v="15"/>
    <s v="2540 Helse og omsorgstjenester til hjemmeboend"/>
    <n v="5"/>
  </r>
  <r>
    <s v="32 HJEMMETJENESTER"/>
    <x v="30"/>
    <x v="88"/>
    <x v="2"/>
    <x v="121"/>
    <s v="2540 Helse og omsorgstjenester til hjemmeboend"/>
    <n v="4"/>
  </r>
  <r>
    <s v="32 HJEMMETJENESTER"/>
    <x v="30"/>
    <x v="88"/>
    <x v="2"/>
    <x v="47"/>
    <s v="2540 Helse og omsorgstjenester til hjemmeboend"/>
    <n v="192"/>
  </r>
  <r>
    <s v="32 HJEMMETJENESTER"/>
    <x v="30"/>
    <x v="88"/>
    <x v="2"/>
    <x v="89"/>
    <s v="2540 Helse og omsorgstjenester til hjemmeboend"/>
    <n v="7"/>
  </r>
  <r>
    <s v="32 HJEMMETJENESTER"/>
    <x v="30"/>
    <x v="88"/>
    <x v="2"/>
    <x v="48"/>
    <s v="2540 Helse og omsorgstjenester til hjemmeboend"/>
    <n v="10"/>
  </r>
  <r>
    <s v="32 HJEMMETJENESTER"/>
    <x v="30"/>
    <x v="88"/>
    <x v="2"/>
    <x v="124"/>
    <s v="2540 Helse og omsorgstjenester til hjemmeboend"/>
    <n v="200"/>
  </r>
  <r>
    <s v="32 HJEMMETJENESTER"/>
    <x v="30"/>
    <x v="88"/>
    <x v="3"/>
    <x v="16"/>
    <s v="2540 Helse og omsorgstjenester til hjemmeboend"/>
    <n v="116"/>
  </r>
  <r>
    <s v="32 HJEMMETJENESTER"/>
    <x v="30"/>
    <x v="89"/>
    <x v="0"/>
    <x v="0"/>
    <s v="2540 Helse og omsorgstjenester til hjemmeboend"/>
    <n v="5985"/>
  </r>
  <r>
    <s v="32 HJEMMETJENESTER"/>
    <x v="30"/>
    <x v="89"/>
    <x v="0"/>
    <x v="110"/>
    <s v="2540 Helse og omsorgstjenester til hjemmeboend"/>
    <n v="139"/>
  </r>
  <r>
    <s v="32 HJEMMETJENESTER"/>
    <x v="30"/>
    <x v="89"/>
    <x v="0"/>
    <x v="78"/>
    <s v="2540 Helse og omsorgstjenester til hjemmeboend"/>
    <n v="79"/>
  </r>
  <r>
    <s v="32 HJEMMETJENESTER"/>
    <x v="30"/>
    <x v="89"/>
    <x v="0"/>
    <x v="49"/>
    <s v="2540 Helse og omsorgstjenester til hjemmeboend"/>
    <n v="355"/>
  </r>
  <r>
    <s v="32 HJEMMETJENESTER"/>
    <x v="30"/>
    <x v="89"/>
    <x v="0"/>
    <x v="95"/>
    <s v="2540 Helse og omsorgstjenester til hjemmeboend"/>
    <n v="37"/>
  </r>
  <r>
    <s v="32 HJEMMETJENESTER"/>
    <x v="30"/>
    <x v="89"/>
    <x v="0"/>
    <x v="111"/>
    <s v="2540 Helse og omsorgstjenester til hjemmeboend"/>
    <n v="35"/>
  </r>
  <r>
    <s v="32 HJEMMETJENESTER"/>
    <x v="30"/>
    <x v="89"/>
    <x v="0"/>
    <x v="60"/>
    <s v="2540 Helse og omsorgstjenester til hjemmeboend"/>
    <n v="72"/>
  </r>
  <r>
    <s v="32 HJEMMETJENESTER"/>
    <x v="30"/>
    <x v="89"/>
    <x v="0"/>
    <x v="61"/>
    <s v="2540 Helse og omsorgstjenester til hjemmeboend"/>
    <n v="60"/>
  </r>
  <r>
    <s v="32 HJEMMETJENESTER"/>
    <x v="30"/>
    <x v="89"/>
    <x v="0"/>
    <x v="3"/>
    <s v="2540 Helse og omsorgstjenester til hjemmeboend"/>
    <n v="1082"/>
  </r>
  <r>
    <s v="32 HJEMMETJENESTER"/>
    <x v="30"/>
    <x v="89"/>
    <x v="0"/>
    <x v="4"/>
    <s v="2540 Helse og omsorgstjenester til hjemmeboend"/>
    <n v="14"/>
  </r>
  <r>
    <s v="32 HJEMMETJENESTER"/>
    <x v="30"/>
    <x v="89"/>
    <x v="0"/>
    <x v="5"/>
    <s v="2540 Helse og omsorgstjenester til hjemmeboend"/>
    <n v="1106"/>
  </r>
  <r>
    <s v="32 HJEMMETJENESTER"/>
    <x v="30"/>
    <x v="89"/>
    <x v="1"/>
    <x v="22"/>
    <s v="2540 Helse og omsorgstjenester til hjemmeboend"/>
    <n v="5"/>
  </r>
  <r>
    <s v="32 HJEMMETJENESTER"/>
    <x v="30"/>
    <x v="89"/>
    <x v="1"/>
    <x v="83"/>
    <s v="2540 Helse og omsorgstjenester til hjemmeboend"/>
    <n v="6"/>
  </r>
  <r>
    <s v="32 HJEMMETJENESTER"/>
    <x v="30"/>
    <x v="89"/>
    <x v="1"/>
    <x v="120"/>
    <s v="2540 Helse og omsorgstjenester til hjemmeboend"/>
    <n v="10"/>
  </r>
  <r>
    <s v="32 HJEMMETJENESTER"/>
    <x v="30"/>
    <x v="89"/>
    <x v="1"/>
    <x v="51"/>
    <s v="2540 Helse og omsorgstjenester til hjemmeboend"/>
    <n v="2"/>
  </r>
  <r>
    <s v="32 HJEMMETJENESTER"/>
    <x v="30"/>
    <x v="89"/>
    <x v="1"/>
    <x v="6"/>
    <s v="2540 Helse og omsorgstjenester til hjemmeboend"/>
    <n v="2"/>
  </r>
  <r>
    <s v="32 HJEMMETJENESTER"/>
    <x v="30"/>
    <x v="89"/>
    <x v="1"/>
    <x v="7"/>
    <s v="2540 Helse og omsorgstjenester til hjemmeboend"/>
    <n v="14"/>
  </r>
  <r>
    <s v="32 HJEMMETJENESTER"/>
    <x v="30"/>
    <x v="89"/>
    <x v="1"/>
    <x v="41"/>
    <s v="2540 Helse og omsorgstjenester til hjemmeboend"/>
    <n v="2"/>
  </r>
  <r>
    <s v="32 HJEMMETJENESTER"/>
    <x v="30"/>
    <x v="89"/>
    <x v="1"/>
    <x v="93"/>
    <s v="2540 Helse og omsorgstjenester til hjemmeboend"/>
    <n v="8"/>
  </r>
  <r>
    <s v="32 HJEMMETJENESTER"/>
    <x v="30"/>
    <x v="89"/>
    <x v="1"/>
    <x v="30"/>
    <s v="2540 Helse og omsorgstjenester til hjemmeboend"/>
    <n v="4"/>
  </r>
  <r>
    <s v="32 HJEMMETJENESTER"/>
    <x v="30"/>
    <x v="89"/>
    <x v="1"/>
    <x v="9"/>
    <s v="2540 Helse og omsorgstjenester til hjemmeboend"/>
    <n v="8"/>
  </r>
  <r>
    <s v="32 HJEMMETJENESTER"/>
    <x v="30"/>
    <x v="89"/>
    <x v="1"/>
    <x v="10"/>
    <s v="2540 Helse og omsorgstjenester til hjemmeboend"/>
    <n v="5"/>
  </r>
  <r>
    <s v="32 HJEMMETJENESTER"/>
    <x v="30"/>
    <x v="89"/>
    <x v="1"/>
    <x v="84"/>
    <s v="2540 Helse og omsorgstjenester til hjemmeboend"/>
    <n v="2"/>
  </r>
  <r>
    <s v="32 HJEMMETJENESTER"/>
    <x v="30"/>
    <x v="89"/>
    <x v="1"/>
    <x v="72"/>
    <s v="2540 Helse og omsorgstjenester til hjemmeboend"/>
    <n v="19"/>
  </r>
  <r>
    <s v="32 HJEMMETJENESTER"/>
    <x v="30"/>
    <x v="89"/>
    <x v="1"/>
    <x v="123"/>
    <s v="2540 Helse og omsorgstjenester til hjemmeboend"/>
    <n v="207"/>
  </r>
  <r>
    <s v="32 HJEMMETJENESTER"/>
    <x v="30"/>
    <x v="89"/>
    <x v="1"/>
    <x v="14"/>
    <s v="2540 Helse og omsorgstjenester til hjemmeboend"/>
    <n v="8"/>
  </r>
  <r>
    <s v="32 HJEMMETJENESTER"/>
    <x v="30"/>
    <x v="89"/>
    <x v="2"/>
    <x v="15"/>
    <s v="2540 Helse og omsorgstjenester til hjemmeboend"/>
    <n v="5"/>
  </r>
  <r>
    <s v="32 HJEMMETJENESTER"/>
    <x v="30"/>
    <x v="89"/>
    <x v="2"/>
    <x v="121"/>
    <s v="2540 Helse og omsorgstjenester til hjemmeboend"/>
    <n v="3"/>
  </r>
  <r>
    <s v="32 HJEMMETJENESTER"/>
    <x v="30"/>
    <x v="89"/>
    <x v="2"/>
    <x v="89"/>
    <s v="2540 Helse og omsorgstjenester til hjemmeboend"/>
    <n v="2"/>
  </r>
  <r>
    <s v="32 HJEMMETJENESTER"/>
    <x v="30"/>
    <x v="89"/>
    <x v="2"/>
    <x v="90"/>
    <s v="2540 Helse og omsorgstjenester til hjemmeboend"/>
    <n v="104"/>
  </r>
  <r>
    <s v="32 HJEMMETJENESTER"/>
    <x v="30"/>
    <x v="89"/>
    <x v="2"/>
    <x v="48"/>
    <s v="2540 Helse og omsorgstjenester til hjemmeboend"/>
    <n v="5"/>
  </r>
  <r>
    <s v="32 HJEMMETJENESTER"/>
    <x v="30"/>
    <x v="89"/>
    <x v="2"/>
    <x v="124"/>
    <s v="2540 Helse og omsorgstjenester til hjemmeboend"/>
    <n v="120"/>
  </r>
  <r>
    <s v="32 HJEMMETJENESTER"/>
    <x v="30"/>
    <x v="89"/>
    <x v="3"/>
    <x v="16"/>
    <s v="2540 Helse og omsorgstjenester til hjemmeboend"/>
    <n v="51"/>
  </r>
  <r>
    <s v="32 HJEMMETJENESTER"/>
    <x v="30"/>
    <x v="90"/>
    <x v="0"/>
    <x v="0"/>
    <s v="2540 Helse og omsorgstjenester til hjemmeboend"/>
    <n v="5170"/>
  </r>
  <r>
    <s v="32 HJEMMETJENESTER"/>
    <x v="30"/>
    <x v="90"/>
    <x v="0"/>
    <x v="110"/>
    <s v="2540 Helse og omsorgstjenester til hjemmeboend"/>
    <n v="139"/>
  </r>
  <r>
    <s v="32 HJEMMETJENESTER"/>
    <x v="30"/>
    <x v="90"/>
    <x v="0"/>
    <x v="78"/>
    <s v="2540 Helse og omsorgstjenester til hjemmeboend"/>
    <n v="74"/>
  </r>
  <r>
    <s v="32 HJEMMETJENESTER"/>
    <x v="30"/>
    <x v="90"/>
    <x v="0"/>
    <x v="49"/>
    <s v="2540 Helse og omsorgstjenester til hjemmeboend"/>
    <n v="305"/>
  </r>
  <r>
    <s v="32 HJEMMETJENESTER"/>
    <x v="30"/>
    <x v="90"/>
    <x v="0"/>
    <x v="95"/>
    <s v="2540 Helse og omsorgstjenester til hjemmeboend"/>
    <n v="34"/>
  </r>
  <r>
    <s v="32 HJEMMETJENESTER"/>
    <x v="30"/>
    <x v="90"/>
    <x v="0"/>
    <x v="111"/>
    <s v="2540 Helse og omsorgstjenester til hjemmeboend"/>
    <n v="35"/>
  </r>
  <r>
    <s v="32 HJEMMETJENESTER"/>
    <x v="30"/>
    <x v="90"/>
    <x v="0"/>
    <x v="60"/>
    <s v="2540 Helse og omsorgstjenester til hjemmeboend"/>
    <n v="72"/>
  </r>
  <r>
    <s v="32 HJEMMETJENESTER"/>
    <x v="30"/>
    <x v="90"/>
    <x v="0"/>
    <x v="61"/>
    <s v="2540 Helse og omsorgstjenester til hjemmeboend"/>
    <n v="60"/>
  </r>
  <r>
    <s v="32 HJEMMETJENESTER"/>
    <x v="30"/>
    <x v="90"/>
    <x v="0"/>
    <x v="3"/>
    <s v="2540 Helse og omsorgstjenester til hjemmeboend"/>
    <n v="942"/>
  </r>
  <r>
    <s v="32 HJEMMETJENESTER"/>
    <x v="30"/>
    <x v="90"/>
    <x v="0"/>
    <x v="4"/>
    <s v="2540 Helse og omsorgstjenester til hjemmeboend"/>
    <n v="14"/>
  </r>
  <r>
    <s v="32 HJEMMETJENESTER"/>
    <x v="30"/>
    <x v="90"/>
    <x v="0"/>
    <x v="5"/>
    <s v="2540 Helse og omsorgstjenester til hjemmeboend"/>
    <n v="963"/>
  </r>
  <r>
    <s v="32 HJEMMETJENESTER"/>
    <x v="30"/>
    <x v="90"/>
    <x v="1"/>
    <x v="22"/>
    <s v="2540 Helse og omsorgstjenester til hjemmeboend"/>
    <n v="5"/>
  </r>
  <r>
    <s v="32 HJEMMETJENESTER"/>
    <x v="30"/>
    <x v="90"/>
    <x v="1"/>
    <x v="83"/>
    <s v="2540 Helse og omsorgstjenester til hjemmeboend"/>
    <n v="6"/>
  </r>
  <r>
    <s v="32 HJEMMETJENESTER"/>
    <x v="30"/>
    <x v="90"/>
    <x v="1"/>
    <x v="120"/>
    <s v="2540 Helse og omsorgstjenester til hjemmeboend"/>
    <n v="10"/>
  </r>
  <r>
    <s v="32 HJEMMETJENESTER"/>
    <x v="30"/>
    <x v="90"/>
    <x v="1"/>
    <x v="51"/>
    <s v="2540 Helse og omsorgstjenester til hjemmeboend"/>
    <n v="2"/>
  </r>
  <r>
    <s v="32 HJEMMETJENESTER"/>
    <x v="30"/>
    <x v="90"/>
    <x v="1"/>
    <x v="6"/>
    <s v="2540 Helse og omsorgstjenester til hjemmeboend"/>
    <n v="2"/>
  </r>
  <r>
    <s v="32 HJEMMETJENESTER"/>
    <x v="30"/>
    <x v="90"/>
    <x v="1"/>
    <x v="7"/>
    <s v="2540 Helse og omsorgstjenester til hjemmeboend"/>
    <n v="14"/>
  </r>
  <r>
    <s v="32 HJEMMETJENESTER"/>
    <x v="30"/>
    <x v="90"/>
    <x v="1"/>
    <x v="41"/>
    <s v="2540 Helse og omsorgstjenester til hjemmeboend"/>
    <n v="2"/>
  </r>
  <r>
    <s v="32 HJEMMETJENESTER"/>
    <x v="30"/>
    <x v="90"/>
    <x v="1"/>
    <x v="93"/>
    <s v="2540 Helse og omsorgstjenester til hjemmeboend"/>
    <n v="8"/>
  </r>
  <r>
    <s v="32 HJEMMETJENESTER"/>
    <x v="30"/>
    <x v="90"/>
    <x v="1"/>
    <x v="30"/>
    <s v="2540 Helse og omsorgstjenester til hjemmeboend"/>
    <n v="4"/>
  </r>
  <r>
    <s v="32 HJEMMETJENESTER"/>
    <x v="30"/>
    <x v="90"/>
    <x v="1"/>
    <x v="9"/>
    <s v="2540 Helse og omsorgstjenester til hjemmeboend"/>
    <n v="8"/>
  </r>
  <r>
    <s v="32 HJEMMETJENESTER"/>
    <x v="30"/>
    <x v="90"/>
    <x v="1"/>
    <x v="10"/>
    <s v="2540 Helse og omsorgstjenester til hjemmeboend"/>
    <n v="5"/>
  </r>
  <r>
    <s v="32 HJEMMETJENESTER"/>
    <x v="30"/>
    <x v="90"/>
    <x v="1"/>
    <x v="72"/>
    <s v="2540 Helse og omsorgstjenester til hjemmeboend"/>
    <n v="34"/>
  </r>
  <r>
    <s v="32 HJEMMETJENESTER"/>
    <x v="30"/>
    <x v="90"/>
    <x v="1"/>
    <x v="123"/>
    <s v="2540 Helse og omsorgstjenester til hjemmeboend"/>
    <n v="180"/>
  </r>
  <r>
    <s v="32 HJEMMETJENESTER"/>
    <x v="30"/>
    <x v="90"/>
    <x v="1"/>
    <x v="14"/>
    <s v="2540 Helse og omsorgstjenester til hjemmeboend"/>
    <n v="5"/>
  </r>
  <r>
    <s v="32 HJEMMETJENESTER"/>
    <x v="30"/>
    <x v="90"/>
    <x v="2"/>
    <x v="15"/>
    <s v="2540 Helse og omsorgstjenester til hjemmeboend"/>
    <n v="5"/>
  </r>
  <r>
    <s v="32 HJEMMETJENESTER"/>
    <x v="30"/>
    <x v="90"/>
    <x v="2"/>
    <x v="121"/>
    <s v="2540 Helse og omsorgstjenester til hjemmeboend"/>
    <n v="3"/>
  </r>
  <r>
    <s v="32 HJEMMETJENESTER"/>
    <x v="30"/>
    <x v="90"/>
    <x v="2"/>
    <x v="89"/>
    <s v="2540 Helse og omsorgstjenester til hjemmeboend"/>
    <n v="2"/>
  </r>
  <r>
    <s v="32 HJEMMETJENESTER"/>
    <x v="30"/>
    <x v="90"/>
    <x v="2"/>
    <x v="48"/>
    <s v="2540 Helse og omsorgstjenester til hjemmeboend"/>
    <n v="5"/>
  </r>
  <r>
    <s v="32 HJEMMETJENESTER"/>
    <x v="30"/>
    <x v="90"/>
    <x v="2"/>
    <x v="124"/>
    <s v="2540 Helse og omsorgstjenester til hjemmeboend"/>
    <n v="120"/>
  </r>
  <r>
    <s v="32 HJEMMETJENESTER"/>
    <x v="30"/>
    <x v="90"/>
    <x v="3"/>
    <x v="16"/>
    <s v="2540 Helse og omsorgstjenester til hjemmeboend"/>
    <n v="26"/>
  </r>
  <r>
    <s v="32 HJEMMETJENESTER"/>
    <x v="30"/>
    <x v="91"/>
    <x v="0"/>
    <x v="0"/>
    <s v="2540 Helse og omsorgstjenester til hjemmeboend"/>
    <n v="5287"/>
  </r>
  <r>
    <s v="32 HJEMMETJENESTER"/>
    <x v="30"/>
    <x v="91"/>
    <x v="0"/>
    <x v="110"/>
    <s v="2540 Helse og omsorgstjenester til hjemmeboend"/>
    <n v="130"/>
  </r>
  <r>
    <s v="32 HJEMMETJENESTER"/>
    <x v="30"/>
    <x v="91"/>
    <x v="0"/>
    <x v="78"/>
    <s v="2540 Helse og omsorgstjenester til hjemmeboend"/>
    <n v="74"/>
  </r>
  <r>
    <s v="32 HJEMMETJENESTER"/>
    <x v="30"/>
    <x v="91"/>
    <x v="0"/>
    <x v="49"/>
    <s v="2540 Helse og omsorgstjenester til hjemmeboend"/>
    <n v="309"/>
  </r>
  <r>
    <s v="32 HJEMMETJENESTER"/>
    <x v="30"/>
    <x v="91"/>
    <x v="0"/>
    <x v="95"/>
    <s v="2540 Helse og omsorgstjenester til hjemmeboend"/>
    <n v="34"/>
  </r>
  <r>
    <s v="32 HJEMMETJENESTER"/>
    <x v="30"/>
    <x v="91"/>
    <x v="0"/>
    <x v="111"/>
    <s v="2540 Helse og omsorgstjenester til hjemmeboend"/>
    <n v="35"/>
  </r>
  <r>
    <s v="32 HJEMMETJENESTER"/>
    <x v="30"/>
    <x v="91"/>
    <x v="0"/>
    <x v="60"/>
    <s v="2540 Helse og omsorgstjenester til hjemmeboend"/>
    <n v="72"/>
  </r>
  <r>
    <s v="32 HJEMMETJENESTER"/>
    <x v="30"/>
    <x v="91"/>
    <x v="0"/>
    <x v="61"/>
    <s v="2540 Helse og omsorgstjenester til hjemmeboend"/>
    <n v="60"/>
  </r>
  <r>
    <s v="32 HJEMMETJENESTER"/>
    <x v="30"/>
    <x v="91"/>
    <x v="0"/>
    <x v="3"/>
    <s v="2540 Helse og omsorgstjenester til hjemmeboend"/>
    <n v="960"/>
  </r>
  <r>
    <s v="32 HJEMMETJENESTER"/>
    <x v="30"/>
    <x v="91"/>
    <x v="0"/>
    <x v="4"/>
    <s v="2540 Helse og omsorgstjenester til hjemmeboend"/>
    <n v="14"/>
  </r>
  <r>
    <s v="32 HJEMMETJENESTER"/>
    <x v="30"/>
    <x v="91"/>
    <x v="0"/>
    <x v="5"/>
    <s v="2540 Helse og omsorgstjenester til hjemmeboend"/>
    <n v="982"/>
  </r>
  <r>
    <s v="32 HJEMMETJENESTER"/>
    <x v="30"/>
    <x v="91"/>
    <x v="1"/>
    <x v="22"/>
    <s v="2540 Helse og omsorgstjenester til hjemmeboend"/>
    <n v="6"/>
  </r>
  <r>
    <s v="32 HJEMMETJENESTER"/>
    <x v="30"/>
    <x v="91"/>
    <x v="1"/>
    <x v="83"/>
    <s v="2540 Helse og omsorgstjenester til hjemmeboend"/>
    <n v="16"/>
  </r>
  <r>
    <s v="32 HJEMMETJENESTER"/>
    <x v="30"/>
    <x v="91"/>
    <x v="1"/>
    <x v="120"/>
    <s v="2540 Helse og omsorgstjenester til hjemmeboend"/>
    <n v="18"/>
  </r>
  <r>
    <s v="32 HJEMMETJENESTER"/>
    <x v="30"/>
    <x v="91"/>
    <x v="1"/>
    <x v="51"/>
    <s v="2540 Helse og omsorgstjenester til hjemmeboend"/>
    <n v="2"/>
  </r>
  <r>
    <s v="32 HJEMMETJENESTER"/>
    <x v="30"/>
    <x v="91"/>
    <x v="1"/>
    <x v="6"/>
    <s v="2540 Helse og omsorgstjenester til hjemmeboend"/>
    <n v="2"/>
  </r>
  <r>
    <s v="32 HJEMMETJENESTER"/>
    <x v="30"/>
    <x v="91"/>
    <x v="1"/>
    <x v="7"/>
    <s v="2540 Helse og omsorgstjenester til hjemmeboend"/>
    <n v="11"/>
  </r>
  <r>
    <s v="32 HJEMMETJENESTER"/>
    <x v="30"/>
    <x v="91"/>
    <x v="1"/>
    <x v="41"/>
    <s v="2540 Helse og omsorgstjenester til hjemmeboend"/>
    <n v="2"/>
  </r>
  <r>
    <s v="32 HJEMMETJENESTER"/>
    <x v="30"/>
    <x v="91"/>
    <x v="1"/>
    <x v="93"/>
    <s v="2540 Helse og omsorgstjenester til hjemmeboend"/>
    <n v="8"/>
  </r>
  <r>
    <s v="32 HJEMMETJENESTER"/>
    <x v="30"/>
    <x v="91"/>
    <x v="1"/>
    <x v="30"/>
    <s v="2540 Helse og omsorgstjenester til hjemmeboend"/>
    <n v="6"/>
  </r>
  <r>
    <s v="32 HJEMMETJENESTER"/>
    <x v="30"/>
    <x v="91"/>
    <x v="1"/>
    <x v="9"/>
    <s v="2540 Helse og omsorgstjenester til hjemmeboend"/>
    <n v="8"/>
  </r>
  <r>
    <s v="32 HJEMMETJENESTER"/>
    <x v="30"/>
    <x v="91"/>
    <x v="1"/>
    <x v="10"/>
    <s v="2540 Helse og omsorgstjenester til hjemmeboend"/>
    <n v="5"/>
  </r>
  <r>
    <s v="32 HJEMMETJENESTER"/>
    <x v="30"/>
    <x v="91"/>
    <x v="1"/>
    <x v="14"/>
    <s v="2540 Helse og omsorgstjenester til hjemmeboend"/>
    <n v="3"/>
  </r>
  <r>
    <s v="32 HJEMMETJENESTER"/>
    <x v="30"/>
    <x v="91"/>
    <x v="2"/>
    <x v="15"/>
    <s v="2540 Helse og omsorgstjenester til hjemmeboend"/>
    <n v="3"/>
  </r>
  <r>
    <s v="32 HJEMMETJENESTER"/>
    <x v="30"/>
    <x v="91"/>
    <x v="2"/>
    <x v="121"/>
    <s v="2540 Helse og omsorgstjenester til hjemmeboend"/>
    <n v="3"/>
  </r>
  <r>
    <s v="32 HJEMMETJENESTER"/>
    <x v="30"/>
    <x v="91"/>
    <x v="2"/>
    <x v="89"/>
    <s v="2540 Helse og omsorgstjenester til hjemmeboend"/>
    <n v="2"/>
  </r>
  <r>
    <s v="32 HJEMMETJENESTER"/>
    <x v="30"/>
    <x v="91"/>
    <x v="2"/>
    <x v="48"/>
    <s v="2540 Helse og omsorgstjenester til hjemmeboend"/>
    <n v="13"/>
  </r>
  <r>
    <s v="32 HJEMMETJENESTER"/>
    <x v="30"/>
    <x v="91"/>
    <x v="2"/>
    <x v="124"/>
    <s v="2540 Helse og omsorgstjenester til hjemmeboend"/>
    <n v="100"/>
  </r>
  <r>
    <s v="32 HJEMMETJENESTER"/>
    <x v="30"/>
    <x v="91"/>
    <x v="3"/>
    <x v="16"/>
    <s v="2540 Helse og omsorgstjenester til hjemmeboend"/>
    <n v="25"/>
  </r>
  <r>
    <s v="32 HJEMMETJENESTER"/>
    <x v="30"/>
    <x v="92"/>
    <x v="0"/>
    <x v="0"/>
    <s v="2540 Helse og omsorgstjenester til hjemmeboend"/>
    <n v="83"/>
  </r>
  <r>
    <s v="32 HJEMMETJENESTER"/>
    <x v="30"/>
    <x v="92"/>
    <x v="0"/>
    <x v="126"/>
    <s v="2540 Helse og omsorgstjenester til hjemmeboend"/>
    <n v="6750"/>
  </r>
  <r>
    <s v="32 HJEMMETJENESTER"/>
    <x v="30"/>
    <x v="92"/>
    <x v="0"/>
    <x v="3"/>
    <s v="2540 Helse og omsorgstjenester til hjemmeboend"/>
    <n v="13"/>
  </r>
  <r>
    <s v="32 HJEMMETJENESTER"/>
    <x v="30"/>
    <x v="92"/>
    <x v="0"/>
    <x v="5"/>
    <s v="2540 Helse og omsorgstjenester til hjemmeboend"/>
    <n v="964"/>
  </r>
  <r>
    <s v="33 PSYKISK HELSE OG RUS"/>
    <x v="31"/>
    <x v="93"/>
    <x v="0"/>
    <x v="0"/>
    <s v="2340 Aktiviserings- og servicetjenester overfor eldre og personer med funksjonsnedset"/>
    <n v="517"/>
  </r>
  <r>
    <s v="33 PSYKISK HELSE OG RUS"/>
    <x v="31"/>
    <x v="93"/>
    <x v="0"/>
    <x v="0"/>
    <s v="2540 Helse og omsorgstjenester til hjemmeboend"/>
    <n v="6750"/>
  </r>
  <r>
    <s v="33 PSYKISK HELSE OG RUS"/>
    <x v="31"/>
    <x v="93"/>
    <x v="0"/>
    <x v="78"/>
    <s v="2340 Aktiviserings- og servicetjenester overfor eldre og personer med funksjonsnedset"/>
    <n v="33"/>
  </r>
  <r>
    <s v="33 PSYKISK HELSE OG RUS"/>
    <x v="31"/>
    <x v="93"/>
    <x v="0"/>
    <x v="78"/>
    <s v="2540 Helse og omsorgstjenester til hjemmeboend"/>
    <n v="87"/>
  </r>
  <r>
    <s v="33 PSYKISK HELSE OG RUS"/>
    <x v="31"/>
    <x v="93"/>
    <x v="0"/>
    <x v="49"/>
    <s v="2540 Helse og omsorgstjenester til hjemmeboend"/>
    <n v="50"/>
  </r>
  <r>
    <s v="33 PSYKISK HELSE OG RUS"/>
    <x v="31"/>
    <x v="93"/>
    <x v="0"/>
    <x v="60"/>
    <s v="2540 Helse og omsorgstjenester til hjemmeboend"/>
    <n v="20"/>
  </r>
  <r>
    <s v="33 PSYKISK HELSE OG RUS"/>
    <x v="31"/>
    <x v="93"/>
    <x v="0"/>
    <x v="126"/>
    <s v="2540 Helse og omsorgstjenester til hjemmeboend"/>
    <n v="300"/>
  </r>
  <r>
    <s v="33 PSYKISK HELSE OG RUS"/>
    <x v="31"/>
    <x v="93"/>
    <x v="0"/>
    <x v="122"/>
    <s v="2540 Helse og omsorgstjenester til hjemmeboend"/>
    <n v="294"/>
  </r>
  <r>
    <s v="33 PSYKISK HELSE OG RUS"/>
    <x v="31"/>
    <x v="93"/>
    <x v="0"/>
    <x v="3"/>
    <s v="2340 Aktiviserings- og servicetjenester overfor eldre og personer med funksjonsnedset"/>
    <n v="88"/>
  </r>
  <r>
    <s v="33 PSYKISK HELSE OG RUS"/>
    <x v="31"/>
    <x v="93"/>
    <x v="0"/>
    <x v="3"/>
    <s v="2540 Helse og omsorgstjenester til hjemmeboend"/>
    <n v="1106"/>
  </r>
  <r>
    <s v="33 PSYKISK HELSE OG RUS"/>
    <x v="31"/>
    <x v="93"/>
    <x v="0"/>
    <x v="5"/>
    <s v="2340 Aktiviserings- og servicetjenester overfor eldre og personer med funksjonsnedset"/>
    <n v="90"/>
  </r>
  <r>
    <s v="33 PSYKISK HELSE OG RUS"/>
    <x v="31"/>
    <x v="93"/>
    <x v="0"/>
    <x v="5"/>
    <s v="2540 Helse og omsorgstjenester til hjemmeboend"/>
    <n v="1130"/>
  </r>
  <r>
    <s v="33 PSYKISK HELSE OG RUS"/>
    <x v="31"/>
    <x v="93"/>
    <x v="1"/>
    <x v="22"/>
    <s v="2340 Aktiviserings- og servicetjenester overfor eldre og personer med funksjonsnedset"/>
    <n v="11"/>
  </r>
  <r>
    <s v="33 PSYKISK HELSE OG RUS"/>
    <x v="31"/>
    <x v="93"/>
    <x v="1"/>
    <x v="22"/>
    <s v="2540 Helse og omsorgstjenester til hjemmeboend"/>
    <n v="20"/>
  </r>
  <r>
    <s v="33 PSYKISK HELSE OG RUS"/>
    <x v="31"/>
    <x v="93"/>
    <x v="1"/>
    <x v="83"/>
    <s v="2540 Helse og omsorgstjenester til hjemmeboend"/>
    <n v="52"/>
  </r>
  <r>
    <s v="33 PSYKISK HELSE OG RUS"/>
    <x v="31"/>
    <x v="93"/>
    <x v="1"/>
    <x v="51"/>
    <s v="2340 Aktiviserings- og servicetjenester overfor eldre og personer med funksjonsnedset"/>
    <n v="15"/>
  </r>
  <r>
    <s v="33 PSYKISK HELSE OG RUS"/>
    <x v="31"/>
    <x v="93"/>
    <x v="1"/>
    <x v="7"/>
    <s v="2340 Aktiviserings- og servicetjenester overfor eldre og personer med funksjonsnedset"/>
    <n v="811"/>
  </r>
  <r>
    <s v="33 PSYKISK HELSE OG RUS"/>
    <x v="31"/>
    <x v="93"/>
    <x v="1"/>
    <x v="7"/>
    <s v="2540 Helse og omsorgstjenester til hjemmeboend"/>
    <n v="12"/>
  </r>
  <r>
    <s v="33 PSYKISK HELSE OG RUS"/>
    <x v="31"/>
    <x v="93"/>
    <x v="1"/>
    <x v="93"/>
    <s v="2340 Aktiviserings- og servicetjenester overfor eldre og personer med funksjonsnedset"/>
    <n v="7"/>
  </r>
  <r>
    <s v="33 PSYKISK HELSE OG RUS"/>
    <x v="31"/>
    <x v="93"/>
    <x v="1"/>
    <x v="93"/>
    <s v="2540 Helse og omsorgstjenester til hjemmeboend"/>
    <n v="5"/>
  </r>
  <r>
    <s v="33 PSYKISK HELSE OG RUS"/>
    <x v="31"/>
    <x v="93"/>
    <x v="1"/>
    <x v="30"/>
    <s v="2340 Aktiviserings- og servicetjenester overfor eldre og personer med funksjonsnedset"/>
    <n v="6"/>
  </r>
  <r>
    <s v="33 PSYKISK HELSE OG RUS"/>
    <x v="31"/>
    <x v="93"/>
    <x v="1"/>
    <x v="30"/>
    <s v="2540 Helse og omsorgstjenester til hjemmeboend"/>
    <n v="23"/>
  </r>
  <r>
    <s v="33 PSYKISK HELSE OG RUS"/>
    <x v="31"/>
    <x v="93"/>
    <x v="1"/>
    <x v="9"/>
    <s v="2540 Helse og omsorgstjenester til hjemmeboend"/>
    <n v="104"/>
  </r>
  <r>
    <s v="33 PSYKISK HELSE OG RUS"/>
    <x v="31"/>
    <x v="93"/>
    <x v="1"/>
    <x v="12"/>
    <s v="2540 Helse og omsorgstjenester til hjemmeboend"/>
    <n v="20"/>
  </r>
  <r>
    <s v="33 PSYKISK HELSE OG RUS"/>
    <x v="31"/>
    <x v="93"/>
    <x v="1"/>
    <x v="72"/>
    <s v="2340 Aktiviserings- og servicetjenester overfor eldre og personer med funksjonsnedset"/>
    <n v="12"/>
  </r>
  <r>
    <s v="33 PSYKISK HELSE OG RUS"/>
    <x v="31"/>
    <x v="93"/>
    <x v="1"/>
    <x v="72"/>
    <s v="2540 Helse og omsorgstjenester til hjemmeboend"/>
    <n v="30"/>
  </r>
  <r>
    <s v="33 PSYKISK HELSE OG RUS"/>
    <x v="31"/>
    <x v="93"/>
    <x v="1"/>
    <x v="25"/>
    <s v="2540 Helse og omsorgstjenester til hjemmeboend"/>
    <n v="10"/>
  </r>
  <r>
    <s v="33 PSYKISK HELSE OG RUS"/>
    <x v="31"/>
    <x v="93"/>
    <x v="2"/>
    <x v="15"/>
    <s v="2540 Helse og omsorgstjenester til hjemmeboend"/>
    <n v="213"/>
  </r>
  <r>
    <s v="33 PSYKISK HELSE OG RUS"/>
    <x v="31"/>
    <x v="93"/>
    <x v="2"/>
    <x v="47"/>
    <s v="2540 Helse og omsorgstjenester til hjemmeboend"/>
    <n v="312"/>
  </r>
  <r>
    <s v="33 PSYKISK HELSE OG RUS"/>
    <x v="31"/>
    <x v="93"/>
    <x v="3"/>
    <x v="27"/>
    <s v="2540 Helse og omsorgstjenester til hjemmeboend"/>
    <n v="90"/>
  </r>
  <r>
    <s v="33 PSYKISK HELSE OG RUS"/>
    <x v="31"/>
    <x v="93"/>
    <x v="3"/>
    <x v="17"/>
    <s v="2530 Helse og omsorgstjenester i institusjon"/>
    <n v="-578"/>
  </r>
  <r>
    <s v="33 PSYKISK HELSE OG RUS"/>
    <x v="31"/>
    <x v="93"/>
    <x v="3"/>
    <x v="17"/>
    <s v="2540 Helse og omsorgstjenester til hjemmeboend"/>
    <n v="578"/>
  </r>
  <r>
    <s v="33 PSYKISK HELSE OG RUS"/>
    <x v="31"/>
    <x v="93"/>
    <x v="3"/>
    <x v="32"/>
    <s v="2540 Helse og omsorgstjenester til hjemmeboend"/>
    <n v="0"/>
  </r>
  <r>
    <s v="33 PSYKISK HELSE OG RUS"/>
    <x v="31"/>
    <x v="93"/>
    <x v="4"/>
    <x v="18"/>
    <s v="2540 Helse og omsorgstjenester til hjemmeboend"/>
    <n v="-526"/>
  </r>
  <r>
    <s v="33 PSYKISK HELSE OG RUS"/>
    <x v="31"/>
    <x v="94"/>
    <x v="0"/>
    <x v="0"/>
    <s v="2540 Helse og omsorgstjenester til hjemmeboend"/>
    <n v="2515"/>
  </r>
  <r>
    <s v="33 PSYKISK HELSE OG RUS"/>
    <x v="31"/>
    <x v="94"/>
    <x v="0"/>
    <x v="78"/>
    <s v="2540 Helse og omsorgstjenester til hjemmeboend"/>
    <n v="119"/>
  </r>
  <r>
    <s v="33 PSYKISK HELSE OG RUS"/>
    <x v="31"/>
    <x v="94"/>
    <x v="0"/>
    <x v="49"/>
    <s v="2540 Helse og omsorgstjenester til hjemmeboend"/>
    <n v="50"/>
  </r>
  <r>
    <s v="33 PSYKISK HELSE OG RUS"/>
    <x v="31"/>
    <x v="94"/>
    <x v="0"/>
    <x v="3"/>
    <s v="2540 Helse og omsorgstjenester til hjemmeboend"/>
    <n v="429"/>
  </r>
  <r>
    <s v="33 PSYKISK HELSE OG RUS"/>
    <x v="31"/>
    <x v="94"/>
    <x v="0"/>
    <x v="5"/>
    <s v="2540 Helse og omsorgstjenester til hjemmeboend"/>
    <n v="439"/>
  </r>
  <r>
    <s v="33 PSYKISK HELSE OG RUS"/>
    <x v="31"/>
    <x v="94"/>
    <x v="1"/>
    <x v="7"/>
    <s v="2340 Aktiviserings- og servicetjenester overfor eldre og personer med funksjonsnedset"/>
    <n v="208"/>
  </r>
  <r>
    <s v="33 PSYKISK HELSE OG RUS"/>
    <x v="31"/>
    <x v="94"/>
    <x v="1"/>
    <x v="30"/>
    <s v="2540 Helse og omsorgstjenester til hjemmeboend"/>
    <n v="11"/>
  </r>
  <r>
    <s v="33 PSYKISK HELSE OG RUS"/>
    <x v="31"/>
    <x v="94"/>
    <x v="1"/>
    <x v="52"/>
    <s v="2540 Helse og omsorgstjenester til hjemmeboend"/>
    <n v="5"/>
  </r>
  <r>
    <s v="33 PSYKISK HELSE OG RUS"/>
    <x v="31"/>
    <x v="94"/>
    <x v="1"/>
    <x v="8"/>
    <s v="2540 Helse og omsorgstjenester til hjemmeboend"/>
    <n v="36"/>
  </r>
  <r>
    <s v="33 PSYKISK HELSE OG RUS"/>
    <x v="31"/>
    <x v="94"/>
    <x v="1"/>
    <x v="9"/>
    <s v="2540 Helse og omsorgstjenester til hjemmeboend"/>
    <n v="42"/>
  </r>
  <r>
    <s v="33 PSYKISK HELSE OG RUS"/>
    <x v="31"/>
    <x v="94"/>
    <x v="1"/>
    <x v="12"/>
    <s v="2540 Helse og omsorgstjenester til hjemmeboend"/>
    <n v="25"/>
  </r>
  <r>
    <s v="33 PSYKISK HELSE OG RUS"/>
    <x v="31"/>
    <x v="94"/>
    <x v="1"/>
    <x v="53"/>
    <s v="2540 Helse og omsorgstjenester til hjemmeboend"/>
    <n v="10"/>
  </r>
  <r>
    <s v="33 PSYKISK HELSE OG RUS"/>
    <x v="31"/>
    <x v="94"/>
    <x v="1"/>
    <x v="72"/>
    <s v="2540 Helse og omsorgstjenester til hjemmeboend"/>
    <n v="20"/>
  </r>
  <r>
    <s v="33 PSYKISK HELSE OG RUS"/>
    <x v="31"/>
    <x v="94"/>
    <x v="1"/>
    <x v="25"/>
    <s v="2540 Helse og omsorgstjenester til hjemmeboend"/>
    <n v="126"/>
  </r>
  <r>
    <s v="33 PSYKISK HELSE OG RUS"/>
    <x v="31"/>
    <x v="94"/>
    <x v="2"/>
    <x v="15"/>
    <s v="2540 Helse og omsorgstjenester til hjemmeboend"/>
    <n v="65"/>
  </r>
  <r>
    <s v="33 PSYKISK HELSE OG RUS"/>
    <x v="31"/>
    <x v="94"/>
    <x v="2"/>
    <x v="47"/>
    <s v="2540 Helse og omsorgstjenester til hjemmeboend"/>
    <n v="156"/>
  </r>
  <r>
    <s v="33 PSYKISK HELSE OG RUS"/>
    <x v="31"/>
    <x v="95"/>
    <x v="0"/>
    <x v="0"/>
    <s v="2540 Helse og omsorgstjenester til hjemmeboend"/>
    <n v="6289"/>
  </r>
  <r>
    <s v="33 PSYKISK HELSE OG RUS"/>
    <x v="31"/>
    <x v="95"/>
    <x v="0"/>
    <x v="78"/>
    <s v="2540 Helse og omsorgstjenester til hjemmeboend"/>
    <n v="124"/>
  </r>
  <r>
    <s v="33 PSYKISK HELSE OG RUS"/>
    <x v="31"/>
    <x v="95"/>
    <x v="0"/>
    <x v="49"/>
    <s v="2540 Helse og omsorgstjenester til hjemmeboend"/>
    <n v="100"/>
  </r>
  <r>
    <s v="33 PSYKISK HELSE OG RUS"/>
    <x v="31"/>
    <x v="95"/>
    <x v="0"/>
    <x v="111"/>
    <s v="2540 Helse og omsorgstjenester til hjemmeboend"/>
    <n v="438"/>
  </r>
  <r>
    <s v="33 PSYKISK HELSE OG RUS"/>
    <x v="31"/>
    <x v="95"/>
    <x v="0"/>
    <x v="60"/>
    <s v="2540 Helse og omsorgstjenester til hjemmeboend"/>
    <n v="46"/>
  </r>
  <r>
    <s v="33 PSYKISK HELSE OG RUS"/>
    <x v="31"/>
    <x v="95"/>
    <x v="0"/>
    <x v="61"/>
    <s v="2540 Helse og omsorgstjenester til hjemmeboend"/>
    <n v="10"/>
  </r>
  <r>
    <s v="33 PSYKISK HELSE OG RUS"/>
    <x v="31"/>
    <x v="95"/>
    <x v="0"/>
    <x v="3"/>
    <s v="2540 Helse og omsorgstjenester til hjemmeboend"/>
    <n v="1121"/>
  </r>
  <r>
    <s v="33 PSYKISK HELSE OG RUS"/>
    <x v="31"/>
    <x v="95"/>
    <x v="0"/>
    <x v="5"/>
    <s v="2540 Helse og omsorgstjenester til hjemmeboend"/>
    <n v="1146"/>
  </r>
  <r>
    <s v="33 PSYKISK HELSE OG RUS"/>
    <x v="31"/>
    <x v="95"/>
    <x v="1"/>
    <x v="22"/>
    <s v="2540 Helse og omsorgstjenester til hjemmeboend"/>
    <n v="7"/>
  </r>
  <r>
    <s v="33 PSYKISK HELSE OG RUS"/>
    <x v="31"/>
    <x v="95"/>
    <x v="1"/>
    <x v="51"/>
    <s v="2540 Helse og omsorgstjenester til hjemmeboend"/>
    <n v="16"/>
  </r>
  <r>
    <s v="33 PSYKISK HELSE OG RUS"/>
    <x v="31"/>
    <x v="95"/>
    <x v="1"/>
    <x v="7"/>
    <s v="2540 Helse og omsorgstjenester til hjemmeboend"/>
    <n v="20"/>
  </r>
  <r>
    <s v="33 PSYKISK HELSE OG RUS"/>
    <x v="31"/>
    <x v="95"/>
    <x v="1"/>
    <x v="93"/>
    <s v="2540 Helse og omsorgstjenester til hjemmeboend"/>
    <n v="8"/>
  </r>
  <r>
    <s v="33 PSYKISK HELSE OG RUS"/>
    <x v="31"/>
    <x v="95"/>
    <x v="1"/>
    <x v="30"/>
    <s v="2540 Helse og omsorgstjenester til hjemmeboend"/>
    <n v="46"/>
  </r>
  <r>
    <s v="33 PSYKISK HELSE OG RUS"/>
    <x v="31"/>
    <x v="95"/>
    <x v="1"/>
    <x v="84"/>
    <s v="2540 Helse og omsorgstjenester til hjemmeboend"/>
    <n v="9"/>
  </r>
  <r>
    <s v="33 PSYKISK HELSE OG RUS"/>
    <x v="31"/>
    <x v="95"/>
    <x v="1"/>
    <x v="12"/>
    <s v="2540 Helse og omsorgstjenester til hjemmeboend"/>
    <n v="8"/>
  </r>
  <r>
    <s v="33 PSYKISK HELSE OG RUS"/>
    <x v="31"/>
    <x v="95"/>
    <x v="1"/>
    <x v="72"/>
    <s v="2540 Helse og omsorgstjenester til hjemmeboend"/>
    <n v="56"/>
  </r>
  <r>
    <s v="33 PSYKISK HELSE OG RUS"/>
    <x v="31"/>
    <x v="95"/>
    <x v="1"/>
    <x v="88"/>
    <s v="2540 Helse og omsorgstjenester til hjemmeboend"/>
    <n v="14"/>
  </r>
  <r>
    <s v="33 PSYKISK HELSE OG RUS"/>
    <x v="31"/>
    <x v="95"/>
    <x v="1"/>
    <x v="123"/>
    <s v="2540 Helse og omsorgstjenester til hjemmeboend"/>
    <n v="362"/>
  </r>
  <r>
    <s v="33 PSYKISK HELSE OG RUS"/>
    <x v="31"/>
    <x v="95"/>
    <x v="1"/>
    <x v="14"/>
    <s v="2540 Helse og omsorgstjenester til hjemmeboend"/>
    <n v="5"/>
  </r>
  <r>
    <s v="33 PSYKISK HELSE OG RUS"/>
    <x v="31"/>
    <x v="95"/>
    <x v="2"/>
    <x v="15"/>
    <s v="2540 Helse og omsorgstjenester til hjemmeboend"/>
    <n v="40"/>
  </r>
  <r>
    <s v="33 PSYKISK HELSE OG RUS"/>
    <x v="31"/>
    <x v="95"/>
    <x v="2"/>
    <x v="47"/>
    <s v="2540 Helse og omsorgstjenester til hjemmeboend"/>
    <n v="78"/>
  </r>
  <r>
    <s v="33 PSYKISK HELSE OG RUS"/>
    <x v="31"/>
    <x v="96"/>
    <x v="0"/>
    <x v="0"/>
    <s v="2540 Helse og omsorgstjenester til hjemmeboend"/>
    <n v="10860"/>
  </r>
  <r>
    <s v="33 PSYKISK HELSE OG RUS"/>
    <x v="31"/>
    <x v="96"/>
    <x v="0"/>
    <x v="78"/>
    <s v="2540 Helse og omsorgstjenester til hjemmeboend"/>
    <n v="124"/>
  </r>
  <r>
    <s v="33 PSYKISK HELSE OG RUS"/>
    <x v="31"/>
    <x v="96"/>
    <x v="0"/>
    <x v="49"/>
    <s v="2540 Helse og omsorgstjenester til hjemmeboend"/>
    <n v="100"/>
  </r>
  <r>
    <s v="33 PSYKISK HELSE OG RUS"/>
    <x v="31"/>
    <x v="96"/>
    <x v="0"/>
    <x v="111"/>
    <s v="2540 Helse og omsorgstjenester til hjemmeboend"/>
    <n v="361"/>
  </r>
  <r>
    <s v="33 PSYKISK HELSE OG RUS"/>
    <x v="31"/>
    <x v="96"/>
    <x v="0"/>
    <x v="60"/>
    <s v="2540 Helse og omsorgstjenester til hjemmeboend"/>
    <n v="46"/>
  </r>
  <r>
    <s v="33 PSYKISK HELSE OG RUS"/>
    <x v="31"/>
    <x v="96"/>
    <x v="0"/>
    <x v="61"/>
    <s v="2540 Helse og omsorgstjenester til hjemmeboend"/>
    <n v="10"/>
  </r>
  <r>
    <s v="33 PSYKISK HELSE OG RUS"/>
    <x v="31"/>
    <x v="96"/>
    <x v="0"/>
    <x v="3"/>
    <s v="2540 Helse og omsorgstjenester til hjemmeboend"/>
    <n v="1840"/>
  </r>
  <r>
    <s v="33 PSYKISK HELSE OG RUS"/>
    <x v="31"/>
    <x v="96"/>
    <x v="0"/>
    <x v="5"/>
    <s v="2540 Helse og omsorgstjenester til hjemmeboend"/>
    <n v="1881"/>
  </r>
  <r>
    <s v="33 PSYKISK HELSE OG RUS"/>
    <x v="31"/>
    <x v="96"/>
    <x v="1"/>
    <x v="22"/>
    <s v="2540 Helse og omsorgstjenester til hjemmeboend"/>
    <n v="11"/>
  </r>
  <r>
    <s v="33 PSYKISK HELSE OG RUS"/>
    <x v="31"/>
    <x v="96"/>
    <x v="1"/>
    <x v="7"/>
    <s v="2540 Helse og omsorgstjenester til hjemmeboend"/>
    <n v="20"/>
  </r>
  <r>
    <s v="33 PSYKISK HELSE OG RUS"/>
    <x v="31"/>
    <x v="96"/>
    <x v="1"/>
    <x v="30"/>
    <s v="2540 Helse og omsorgstjenester til hjemmeboend"/>
    <n v="10"/>
  </r>
  <r>
    <s v="33 PSYKISK HELSE OG RUS"/>
    <x v="31"/>
    <x v="96"/>
    <x v="1"/>
    <x v="72"/>
    <s v="2540 Helse og omsorgstjenester til hjemmeboend"/>
    <n v="16"/>
  </r>
  <r>
    <s v="33 PSYKISK HELSE OG RUS"/>
    <x v="31"/>
    <x v="96"/>
    <x v="1"/>
    <x v="123"/>
    <s v="2540 Helse og omsorgstjenester til hjemmeboend"/>
    <n v="195"/>
  </r>
  <r>
    <s v="33 PSYKISK HELSE OG RUS"/>
    <x v="31"/>
    <x v="96"/>
    <x v="1"/>
    <x v="14"/>
    <s v="2540 Helse og omsorgstjenester til hjemmeboend"/>
    <n v="5"/>
  </r>
  <r>
    <s v="33 PSYKISK HELSE OG RUS"/>
    <x v="31"/>
    <x v="96"/>
    <x v="2"/>
    <x v="15"/>
    <s v="2540 Helse og omsorgstjenester til hjemmeboend"/>
    <n v="20"/>
  </r>
  <r>
    <s v="33 PSYKISK HELSE OG RUS"/>
    <x v="31"/>
    <x v="96"/>
    <x v="4"/>
    <x v="33"/>
    <s v="2540 Helse og omsorgstjenester til hjemmeboend"/>
    <n v="-9700"/>
  </r>
  <r>
    <s v="33 PSYKISK HELSE OG RUS"/>
    <x v="31"/>
    <x v="97"/>
    <x v="0"/>
    <x v="0"/>
    <s v="2540 Helse og omsorgstjenester til hjemmeboend"/>
    <n v="5190"/>
  </r>
  <r>
    <s v="33 PSYKISK HELSE OG RUS"/>
    <x v="31"/>
    <x v="97"/>
    <x v="0"/>
    <x v="49"/>
    <s v="2540 Helse og omsorgstjenester til hjemmeboend"/>
    <n v="40"/>
  </r>
  <r>
    <s v="33 PSYKISK HELSE OG RUS"/>
    <x v="31"/>
    <x v="97"/>
    <x v="0"/>
    <x v="111"/>
    <s v="2540 Helse og omsorgstjenester til hjemmeboend"/>
    <n v="200"/>
  </r>
  <r>
    <s v="33 PSYKISK HELSE OG RUS"/>
    <x v="31"/>
    <x v="97"/>
    <x v="0"/>
    <x v="3"/>
    <s v="2540 Helse og omsorgstjenester til hjemmeboend"/>
    <n v="869"/>
  </r>
  <r>
    <s v="33 PSYKISK HELSE OG RUS"/>
    <x v="31"/>
    <x v="97"/>
    <x v="0"/>
    <x v="5"/>
    <s v="2540 Helse og omsorgstjenester til hjemmeboend"/>
    <n v="898"/>
  </r>
  <r>
    <s v="33 PSYKISK HELSE OG RUS"/>
    <x v="31"/>
    <x v="97"/>
    <x v="1"/>
    <x v="22"/>
    <s v="2540 Helse og omsorgstjenester til hjemmeboend"/>
    <n v="10"/>
  </r>
  <r>
    <s v="33 PSYKISK HELSE OG RUS"/>
    <x v="31"/>
    <x v="97"/>
    <x v="1"/>
    <x v="51"/>
    <s v="2540 Helse og omsorgstjenester til hjemmeboend"/>
    <n v="15"/>
  </r>
  <r>
    <s v="33 PSYKISK HELSE OG RUS"/>
    <x v="31"/>
    <x v="97"/>
    <x v="1"/>
    <x v="7"/>
    <s v="2540 Helse og omsorgstjenester til hjemmeboend"/>
    <n v="199"/>
  </r>
  <r>
    <s v="33 PSYKISK HELSE OG RUS"/>
    <x v="31"/>
    <x v="97"/>
    <x v="1"/>
    <x v="30"/>
    <s v="2540 Helse og omsorgstjenester til hjemmeboend"/>
    <n v="10"/>
  </r>
  <r>
    <s v="33 PSYKISK HELSE OG RUS"/>
    <x v="31"/>
    <x v="97"/>
    <x v="1"/>
    <x v="9"/>
    <s v="2540 Helse og omsorgstjenester til hjemmeboend"/>
    <n v="46"/>
  </r>
  <r>
    <s v="33 PSYKISK HELSE OG RUS"/>
    <x v="31"/>
    <x v="97"/>
    <x v="1"/>
    <x v="72"/>
    <s v="2540 Helse og omsorgstjenester til hjemmeboend"/>
    <n v="81"/>
  </r>
  <r>
    <s v="33 PSYKISK HELSE OG RUS"/>
    <x v="31"/>
    <x v="97"/>
    <x v="1"/>
    <x v="123"/>
    <s v="2540 Helse og omsorgstjenester til hjemmeboend"/>
    <n v="182"/>
  </r>
  <r>
    <s v="33 PSYKISK HELSE OG RUS"/>
    <x v="31"/>
    <x v="97"/>
    <x v="1"/>
    <x v="14"/>
    <s v="2540 Helse og omsorgstjenester til hjemmeboend"/>
    <n v="5"/>
  </r>
  <r>
    <s v="33 PSYKISK HELSE OG RUS"/>
    <x v="31"/>
    <x v="97"/>
    <x v="2"/>
    <x v="15"/>
    <s v="2540 Helse og omsorgstjenester til hjemmeboend"/>
    <n v="40"/>
  </r>
  <r>
    <s v="33 PSYKISK HELSE OG RUS"/>
    <x v="31"/>
    <x v="98"/>
    <x v="0"/>
    <x v="0"/>
    <s v="2540 Helse og omsorgstjenester til hjemmeboend"/>
    <n v="2215"/>
  </r>
  <r>
    <s v="33 PSYKISK HELSE OG RUS"/>
    <x v="31"/>
    <x v="98"/>
    <x v="0"/>
    <x v="3"/>
    <s v="2540 Helse og omsorgstjenester til hjemmeboend"/>
    <n v="354"/>
  </r>
  <r>
    <s v="33 PSYKISK HELSE OG RUS"/>
    <x v="31"/>
    <x v="98"/>
    <x v="0"/>
    <x v="5"/>
    <s v="2540 Helse og omsorgstjenester til hjemmeboend"/>
    <n v="362"/>
  </r>
  <r>
    <s v="33 PSYKISK HELSE OG RUS"/>
    <x v="31"/>
    <x v="98"/>
    <x v="1"/>
    <x v="25"/>
    <s v="2540 Helse og omsorgstjenester til hjemmeboend"/>
    <n v="266"/>
  </r>
  <r>
    <s v="33 PSYKISK HELSE OG RUS"/>
    <x v="31"/>
    <x v="98"/>
    <x v="4"/>
    <x v="33"/>
    <s v="2540 Helse og omsorgstjenester til hjemmeboend"/>
    <n v="-400"/>
  </r>
  <r>
    <s v="33 PSYKISK HELSE OG RUS"/>
    <x v="31"/>
    <x v="99"/>
    <x v="3"/>
    <x v="17"/>
    <s v="2540 Helse og omsorgstjenester til hjemmeboend"/>
    <n v="2500"/>
  </r>
  <r>
    <s v="34 VELFERD"/>
    <x v="32"/>
    <x v="100"/>
    <x v="0"/>
    <x v="0"/>
    <s v="2420 Råd, veiledningog sosialt forebyggende ar"/>
    <n v="11889"/>
  </r>
  <r>
    <s v="34 VELFERD"/>
    <x v="32"/>
    <x v="100"/>
    <x v="0"/>
    <x v="119"/>
    <s v="2420 Råd, veiledningog sosialt forebyggende ar"/>
    <n v="704"/>
  </r>
  <r>
    <s v="34 VELFERD"/>
    <x v="32"/>
    <x v="100"/>
    <x v="0"/>
    <x v="127"/>
    <s v="2760 Kvalifiseringsordningen"/>
    <n v="3420"/>
  </r>
  <r>
    <s v="34 VELFERD"/>
    <x v="32"/>
    <x v="100"/>
    <x v="0"/>
    <x v="3"/>
    <s v="2420 Råd, veiledningog sosialt forebyggende ar"/>
    <n v="2015"/>
  </r>
  <r>
    <s v="34 VELFERD"/>
    <x v="32"/>
    <x v="100"/>
    <x v="0"/>
    <x v="5"/>
    <s v="2420 Råd, veiledningog sosialt forebyggende ar"/>
    <n v="1658"/>
  </r>
  <r>
    <s v="34 VELFERD"/>
    <x v="32"/>
    <x v="100"/>
    <x v="0"/>
    <x v="5"/>
    <s v="2760 Kvalifiseringsordningen"/>
    <n v="482"/>
  </r>
  <r>
    <s v="34 VELFERD"/>
    <x v="32"/>
    <x v="100"/>
    <x v="1"/>
    <x v="22"/>
    <s v="2420 Råd, veiledningog sosialt forebyggende ar"/>
    <n v="5"/>
  </r>
  <r>
    <s v="34 VELFERD"/>
    <x v="32"/>
    <x v="100"/>
    <x v="1"/>
    <x v="7"/>
    <s v="2420 Råd, veiledningog sosialt forebyggende ar"/>
    <n v="50"/>
  </r>
  <r>
    <s v="34 VELFERD"/>
    <x v="32"/>
    <x v="100"/>
    <x v="1"/>
    <x v="7"/>
    <s v="2430 Tilbud til personer med rusproblemer"/>
    <n v="10"/>
  </r>
  <r>
    <s v="34 VELFERD"/>
    <x v="32"/>
    <x v="100"/>
    <x v="1"/>
    <x v="30"/>
    <s v="2420 Råd, veiledningog sosialt forebyggende ar"/>
    <n v="10"/>
  </r>
  <r>
    <s v="34 VELFERD"/>
    <x v="32"/>
    <x v="100"/>
    <x v="1"/>
    <x v="8"/>
    <s v="2420 Råd, veiledningog sosialt forebyggende ar"/>
    <n v="8"/>
  </r>
  <r>
    <s v="34 VELFERD"/>
    <x v="32"/>
    <x v="100"/>
    <x v="1"/>
    <x v="9"/>
    <s v="2420 Råd, veiledningog sosialt forebyggende ar"/>
    <n v="40"/>
  </r>
  <r>
    <s v="34 VELFERD"/>
    <x v="32"/>
    <x v="100"/>
    <x v="1"/>
    <x v="10"/>
    <s v="2420 Råd, veiledningog sosialt forebyggende ar"/>
    <n v="20"/>
  </r>
  <r>
    <s v="34 VELFERD"/>
    <x v="32"/>
    <x v="100"/>
    <x v="1"/>
    <x v="11"/>
    <s v="2430 Tilbud til personer med rusproblemer"/>
    <n v="2"/>
  </r>
  <r>
    <s v="34 VELFERD"/>
    <x v="32"/>
    <x v="100"/>
    <x v="1"/>
    <x v="12"/>
    <s v="2420 Råd, veiledningog sosialt forebyggende ar"/>
    <n v="10"/>
  </r>
  <r>
    <s v="34 VELFERD"/>
    <x v="32"/>
    <x v="100"/>
    <x v="1"/>
    <x v="12"/>
    <s v="2430 Tilbud til personer med rusproblemer"/>
    <n v="9"/>
  </r>
  <r>
    <s v="34 VELFERD"/>
    <x v="32"/>
    <x v="100"/>
    <x v="1"/>
    <x v="13"/>
    <s v="2420 Råd, veiledningog sosialt forebyggende ar"/>
    <n v="50"/>
  </r>
  <r>
    <s v="34 VELFERD"/>
    <x v="32"/>
    <x v="100"/>
    <x v="1"/>
    <x v="72"/>
    <s v="2420 Råd, veiledningog sosialt forebyggende ar"/>
    <n v="230"/>
  </r>
  <r>
    <s v="34 VELFERD"/>
    <x v="32"/>
    <x v="100"/>
    <x v="1"/>
    <x v="25"/>
    <s v="2420 Råd, veiledningog sosialt forebyggende ar"/>
    <n v="2300"/>
  </r>
  <r>
    <s v="34 VELFERD"/>
    <x v="32"/>
    <x v="100"/>
    <x v="1"/>
    <x v="123"/>
    <s v="2420 Råd, veiledningog sosialt forebyggende ar"/>
    <n v="220"/>
  </r>
  <r>
    <s v="34 VELFERD"/>
    <x v="32"/>
    <x v="100"/>
    <x v="1"/>
    <x v="14"/>
    <s v="2420 Råd, veiledningog sosialt forebyggende ar"/>
    <n v="300"/>
  </r>
  <r>
    <s v="34 VELFERD"/>
    <x v="32"/>
    <x v="100"/>
    <x v="2"/>
    <x v="15"/>
    <s v="2420 Råd, veiledningog sosialt forebyggende ar"/>
    <n v="50"/>
  </r>
  <r>
    <s v="34 VELFERD"/>
    <x v="32"/>
    <x v="100"/>
    <x v="2"/>
    <x v="47"/>
    <s v="2420 Råd, veiledningog sosialt forebyggende ar"/>
    <n v="140"/>
  </r>
  <r>
    <s v="34 VELFERD"/>
    <x v="32"/>
    <x v="100"/>
    <x v="2"/>
    <x v="65"/>
    <s v="2420 Råd, veiledningog sosialt forebyggende ar"/>
    <n v="170"/>
  </r>
  <r>
    <s v="34 VELFERD"/>
    <x v="32"/>
    <x v="100"/>
    <x v="2"/>
    <x v="31"/>
    <s v="2420 Råd, veiledningog sosialt forebyggende ar"/>
    <n v="1200"/>
  </r>
  <r>
    <s v="34 VELFERD"/>
    <x v="32"/>
    <x v="100"/>
    <x v="5"/>
    <x v="102"/>
    <s v="2810 Ytelse til livsopphold"/>
    <n v="100"/>
  </r>
  <r>
    <s v="34 VELFERD"/>
    <x v="32"/>
    <x v="100"/>
    <x v="3"/>
    <x v="16"/>
    <s v="2420 Råd, veiledningog sosialt forebyggende ar"/>
    <n v="140"/>
  </r>
  <r>
    <s v="34 VELFERD"/>
    <x v="32"/>
    <x v="100"/>
    <x v="3"/>
    <x v="16"/>
    <s v="2430 Tilbud til personer med rusproblemer"/>
    <n v="20"/>
  </r>
  <r>
    <s v="34 VELFERD"/>
    <x v="32"/>
    <x v="100"/>
    <x v="3"/>
    <x v="27"/>
    <s v="2810 Ytelse til livsopphold"/>
    <n v="1700"/>
  </r>
  <r>
    <s v="34 VELFERD"/>
    <x v="32"/>
    <x v="100"/>
    <x v="3"/>
    <x v="128"/>
    <s v="2430 Tilbud til personer med rusproblemer"/>
    <n v="55"/>
  </r>
  <r>
    <s v="34 VELFERD"/>
    <x v="32"/>
    <x v="100"/>
    <x v="3"/>
    <x v="128"/>
    <s v="2810 Ytelse til livsopphold"/>
    <n v="290"/>
  </r>
  <r>
    <s v="34 VELFERD"/>
    <x v="32"/>
    <x v="100"/>
    <x v="3"/>
    <x v="129"/>
    <s v="2810 Ytelse til livsopphold"/>
    <n v="7250"/>
  </r>
  <r>
    <s v="34 VELFERD"/>
    <x v="32"/>
    <x v="100"/>
    <x v="3"/>
    <x v="130"/>
    <s v="2810 Ytelse til livsopphold"/>
    <n v="5600"/>
  </r>
  <r>
    <s v="34 VELFERD"/>
    <x v="32"/>
    <x v="100"/>
    <x v="4"/>
    <x v="131"/>
    <s v="2810 Ytelse til livsopphold"/>
    <n v="-220"/>
  </r>
  <r>
    <s v="34 VELFERD"/>
    <x v="32"/>
    <x v="100"/>
    <x v="4"/>
    <x v="96"/>
    <s v="2810 Ytelse til livsopphold"/>
    <n v="-2300"/>
  </r>
  <r>
    <s v="34 VELFERD"/>
    <x v="32"/>
    <x v="100"/>
    <x v="4"/>
    <x v="18"/>
    <s v="2420 Råd, veiledningog sosialt forebyggende ar"/>
    <n v="-160"/>
  </r>
  <r>
    <s v="34 VELFERD"/>
    <x v="32"/>
    <x v="100"/>
    <x v="4"/>
    <x v="29"/>
    <s v="2420 Råd, veiledningog sosialt forebyggende ar"/>
    <n v="-220"/>
  </r>
  <r>
    <s v="34 VELFERD"/>
    <x v="32"/>
    <x v="100"/>
    <x v="4"/>
    <x v="43"/>
    <s v="2810 Ytelse til livsopphold"/>
    <n v="-200"/>
  </r>
  <r>
    <s v="34 VELFERD"/>
    <x v="32"/>
    <x v="101"/>
    <x v="1"/>
    <x v="6"/>
    <s v="2420 Råd, veiledningog sosialt forebyggende ar"/>
    <n v="10"/>
  </r>
  <r>
    <s v="34 VELFERD"/>
    <x v="32"/>
    <x v="101"/>
    <x v="1"/>
    <x v="30"/>
    <s v="2420 Råd, veiledningog sosialt forebyggende ar"/>
    <n v="30"/>
  </r>
  <r>
    <s v="34 VELFERD"/>
    <x v="32"/>
    <x v="101"/>
    <x v="1"/>
    <x v="55"/>
    <s v="2420 Råd, veiledningog sosialt forebyggende ar"/>
    <n v="90"/>
  </r>
  <r>
    <s v="34 VELFERD"/>
    <x v="32"/>
    <x v="101"/>
    <x v="1"/>
    <x v="14"/>
    <s v="2420 Råd, veiledningog sosialt forebyggende ar"/>
    <n v="30"/>
  </r>
  <r>
    <s v="34 VELFERD"/>
    <x v="32"/>
    <x v="101"/>
    <x v="4"/>
    <x v="33"/>
    <s v="2810 Ytelse til livsopphold"/>
    <n v="-200"/>
  </r>
  <r>
    <s v="34 VELFERD"/>
    <x v="33"/>
    <x v="102"/>
    <x v="0"/>
    <x v="0"/>
    <s v="2420 Råd, veiledningog sosialt forebyggende ar"/>
    <n v="5368"/>
  </r>
  <r>
    <s v="34 VELFERD"/>
    <x v="33"/>
    <x v="102"/>
    <x v="0"/>
    <x v="0"/>
    <s v="2750 Introduksjonsordningen"/>
    <n v="1477"/>
  </r>
  <r>
    <s v="34 VELFERD"/>
    <x v="33"/>
    <x v="102"/>
    <x v="0"/>
    <x v="1"/>
    <s v="2420 Råd, veiledningog sosialt forebyggende ar"/>
    <n v="9"/>
  </r>
  <r>
    <s v="34 VELFERD"/>
    <x v="33"/>
    <x v="102"/>
    <x v="0"/>
    <x v="132"/>
    <s v="2750 Introduksjonsordningen"/>
    <n v="17278"/>
  </r>
  <r>
    <s v="34 VELFERD"/>
    <x v="33"/>
    <x v="102"/>
    <x v="0"/>
    <x v="3"/>
    <s v="2420 Råd, veiledningog sosialt forebyggende ar"/>
    <n v="859"/>
  </r>
  <r>
    <s v="34 VELFERD"/>
    <x v="33"/>
    <x v="102"/>
    <x v="0"/>
    <x v="3"/>
    <s v="2750 Introduksjonsordningen"/>
    <n v="236"/>
  </r>
  <r>
    <s v="34 VELFERD"/>
    <x v="33"/>
    <x v="102"/>
    <x v="0"/>
    <x v="4"/>
    <s v="2420 Råd, veiledningog sosialt forebyggende ar"/>
    <n v="9"/>
  </r>
  <r>
    <s v="34 VELFERD"/>
    <x v="33"/>
    <x v="102"/>
    <x v="0"/>
    <x v="5"/>
    <s v="2420 Råd, veiledningog sosialt forebyggende ar"/>
    <n v="879"/>
  </r>
  <r>
    <s v="34 VELFERD"/>
    <x v="33"/>
    <x v="102"/>
    <x v="0"/>
    <x v="5"/>
    <s v="2750 Introduksjonsordningen"/>
    <n v="247"/>
  </r>
  <r>
    <s v="34 VELFERD"/>
    <x v="33"/>
    <x v="102"/>
    <x v="1"/>
    <x v="22"/>
    <s v="2420 Råd, veiledningog sosialt forebyggende ar"/>
    <n v="10"/>
  </r>
  <r>
    <s v="34 VELFERD"/>
    <x v="33"/>
    <x v="102"/>
    <x v="1"/>
    <x v="51"/>
    <s v="2420 Råd, veiledningog sosialt forebyggende ar"/>
    <n v="6"/>
  </r>
  <r>
    <s v="34 VELFERD"/>
    <x v="33"/>
    <x v="102"/>
    <x v="1"/>
    <x v="7"/>
    <s v="2420 Råd, veiledningog sosialt forebyggende ar"/>
    <n v="100"/>
  </r>
  <r>
    <s v="34 VELFERD"/>
    <x v="33"/>
    <x v="102"/>
    <x v="1"/>
    <x v="30"/>
    <s v="2420 Råd, veiledningog sosialt forebyggende ar"/>
    <n v="30"/>
  </r>
  <r>
    <s v="34 VELFERD"/>
    <x v="33"/>
    <x v="102"/>
    <x v="1"/>
    <x v="9"/>
    <s v="2420 Råd, veiledningog sosialt forebyggende ar"/>
    <n v="100"/>
  </r>
  <r>
    <s v="34 VELFERD"/>
    <x v="33"/>
    <x v="102"/>
    <x v="1"/>
    <x v="12"/>
    <s v="2420 Råd, veiledningog sosialt forebyggende ar"/>
    <n v="15"/>
  </r>
  <r>
    <s v="34 VELFERD"/>
    <x v="33"/>
    <x v="102"/>
    <x v="1"/>
    <x v="108"/>
    <s v="2420 Råd, veiledningog sosialt forebyggende ar"/>
    <n v="15"/>
  </r>
  <r>
    <s v="34 VELFERD"/>
    <x v="33"/>
    <x v="102"/>
    <x v="1"/>
    <x v="13"/>
    <s v="2420 Råd, veiledningog sosialt forebyggende ar"/>
    <n v="6"/>
  </r>
  <r>
    <s v="34 VELFERD"/>
    <x v="33"/>
    <x v="102"/>
    <x v="1"/>
    <x v="72"/>
    <s v="2420 Råd, veiledningog sosialt forebyggende ar"/>
    <n v="100"/>
  </r>
  <r>
    <s v="34 VELFERD"/>
    <x v="33"/>
    <x v="102"/>
    <x v="1"/>
    <x v="25"/>
    <s v="2420 Råd, veiledningog sosialt forebyggende ar"/>
    <n v="1240"/>
  </r>
  <r>
    <s v="34 VELFERD"/>
    <x v="33"/>
    <x v="102"/>
    <x v="1"/>
    <x v="14"/>
    <s v="2420 Råd, veiledningog sosialt forebyggende ar"/>
    <n v="180"/>
  </r>
  <r>
    <s v="34 VELFERD"/>
    <x v="33"/>
    <x v="102"/>
    <x v="2"/>
    <x v="47"/>
    <s v="2420 Råd, veiledningog sosialt forebyggende ar"/>
    <n v="200"/>
  </r>
  <r>
    <s v="34 VELFERD"/>
    <x v="33"/>
    <x v="102"/>
    <x v="2"/>
    <x v="90"/>
    <s v="2420 Råd, veiledningog sosialt forebyggende ar"/>
    <n v="100"/>
  </r>
  <r>
    <s v="34 VELFERD"/>
    <x v="33"/>
    <x v="102"/>
    <x v="2"/>
    <x v="31"/>
    <s v="2420 Råd, veiledningog sosialt forebyggende ar"/>
    <n v="400"/>
  </r>
  <r>
    <s v="34 VELFERD"/>
    <x v="33"/>
    <x v="102"/>
    <x v="5"/>
    <x v="102"/>
    <s v="2810 Ytelse til livsopphold"/>
    <n v="200"/>
  </r>
  <r>
    <s v="34 VELFERD"/>
    <x v="33"/>
    <x v="102"/>
    <x v="3"/>
    <x v="16"/>
    <s v="2420 Råd, veiledningog sosialt forebyggende ar"/>
    <n v="250"/>
  </r>
  <r>
    <s v="34 VELFERD"/>
    <x v="33"/>
    <x v="102"/>
    <x v="3"/>
    <x v="27"/>
    <s v="2810 Ytelse til livsopphold"/>
    <n v="1000"/>
  </r>
  <r>
    <s v="34 VELFERD"/>
    <x v="33"/>
    <x v="102"/>
    <x v="3"/>
    <x v="128"/>
    <s v="2810 Ytelse til livsopphold"/>
    <n v="400"/>
  </r>
  <r>
    <s v="34 VELFERD"/>
    <x v="33"/>
    <x v="102"/>
    <x v="3"/>
    <x v="129"/>
    <s v="2810 Ytelse til livsopphold"/>
    <n v="4000"/>
  </r>
  <r>
    <s v="34 VELFERD"/>
    <x v="33"/>
    <x v="102"/>
    <x v="3"/>
    <x v="130"/>
    <s v="2810 Ytelse til livsopphold"/>
    <n v="2000"/>
  </r>
  <r>
    <s v="34 VELFERD"/>
    <x v="33"/>
    <x v="102"/>
    <x v="3"/>
    <x v="35"/>
    <s v="2420 Råd, veiledningog sosialt forebyggende ar"/>
    <n v="-650"/>
  </r>
  <r>
    <s v="34 VELFERD"/>
    <x v="33"/>
    <x v="102"/>
    <x v="3"/>
    <x v="17"/>
    <s v="2420 Råd, veiledningog sosialt forebyggende ar"/>
    <n v="-402"/>
  </r>
  <r>
    <s v="34 VELFERD"/>
    <x v="33"/>
    <x v="102"/>
    <x v="3"/>
    <x v="17"/>
    <s v="2750 Introduksjonsordningen"/>
    <n v="402"/>
  </r>
  <r>
    <s v="34 VELFERD"/>
    <x v="33"/>
    <x v="102"/>
    <x v="3"/>
    <x v="32"/>
    <s v="2420 Råd, veiledningog sosialt forebyggende ar"/>
    <n v="0"/>
  </r>
  <r>
    <s v="34 VELFERD"/>
    <x v="33"/>
    <x v="102"/>
    <x v="4"/>
    <x v="131"/>
    <s v="2810 Ytelse til livsopphold"/>
    <n v="-100"/>
  </r>
  <r>
    <s v="34 VELFERD"/>
    <x v="33"/>
    <x v="102"/>
    <x v="4"/>
    <x v="96"/>
    <s v="2750 Introduksjonsordningen"/>
    <n v="-50"/>
  </r>
  <r>
    <s v="34 VELFERD"/>
    <x v="33"/>
    <x v="102"/>
    <x v="4"/>
    <x v="18"/>
    <s v="2420 Råd, veiledningog sosialt forebyggende ar"/>
    <n v="-250"/>
  </r>
  <r>
    <s v="34 VELFERD"/>
    <x v="33"/>
    <x v="102"/>
    <x v="7"/>
    <x v="133"/>
    <s v="2750 Introduksjonsordningen"/>
    <n v="-11300"/>
  </r>
  <r>
    <s v="35 BARN, FAMILIE, HELSE"/>
    <x v="34"/>
    <x v="103"/>
    <x v="0"/>
    <x v="0"/>
    <s v="2110 Styrket tilbud til førskolebarn"/>
    <n v="212"/>
  </r>
  <r>
    <s v="35 BARN, FAMILIE, HELSE"/>
    <x v="34"/>
    <x v="103"/>
    <x v="0"/>
    <x v="0"/>
    <s v="2320 Forebygging, helsestasjons- og skolehelse"/>
    <n v="212"/>
  </r>
  <r>
    <s v="35 BARN, FAMILIE, HELSE"/>
    <x v="34"/>
    <x v="103"/>
    <x v="0"/>
    <x v="0"/>
    <s v="2440 Barneverntjeneste"/>
    <n v="310"/>
  </r>
  <r>
    <s v="35 BARN, FAMILIE, HELSE"/>
    <x v="34"/>
    <x v="103"/>
    <x v="0"/>
    <x v="60"/>
    <s v="2330 Annet forebyggende helsearbeid"/>
    <n v="220"/>
  </r>
  <r>
    <s v="35 BARN, FAMILIE, HELSE"/>
    <x v="34"/>
    <x v="103"/>
    <x v="0"/>
    <x v="61"/>
    <s v="2330 Annet forebyggende helsearbeid"/>
    <n v="51"/>
  </r>
  <r>
    <s v="35 BARN, FAMILIE, HELSE"/>
    <x v="34"/>
    <x v="103"/>
    <x v="0"/>
    <x v="3"/>
    <s v="2110 Styrket tilbud til førskolebarn"/>
    <n v="34"/>
  </r>
  <r>
    <s v="35 BARN, FAMILIE, HELSE"/>
    <x v="34"/>
    <x v="103"/>
    <x v="0"/>
    <x v="3"/>
    <s v="2320 Forebygging, helsestasjons- og skolehelse"/>
    <n v="34"/>
  </r>
  <r>
    <s v="35 BARN, FAMILIE, HELSE"/>
    <x v="34"/>
    <x v="103"/>
    <x v="0"/>
    <x v="3"/>
    <s v="2330 Annet forebyggende helsearbeid"/>
    <n v="43"/>
  </r>
  <r>
    <s v="35 BARN, FAMILIE, HELSE"/>
    <x v="34"/>
    <x v="103"/>
    <x v="0"/>
    <x v="3"/>
    <s v="2440 Barneverntjeneste"/>
    <n v="50"/>
  </r>
  <r>
    <s v="35 BARN, FAMILIE, HELSE"/>
    <x v="34"/>
    <x v="103"/>
    <x v="0"/>
    <x v="5"/>
    <s v="2110 Styrket tilbud til førskolebarn"/>
    <n v="35"/>
  </r>
  <r>
    <s v="35 BARN, FAMILIE, HELSE"/>
    <x v="34"/>
    <x v="103"/>
    <x v="0"/>
    <x v="5"/>
    <s v="2320 Forebygging, helsestasjons- og skolehelse"/>
    <n v="35"/>
  </r>
  <r>
    <s v="35 BARN, FAMILIE, HELSE"/>
    <x v="34"/>
    <x v="103"/>
    <x v="0"/>
    <x v="5"/>
    <s v="2330 Annet forebyggende helsearbeid"/>
    <n v="44"/>
  </r>
  <r>
    <s v="35 BARN, FAMILIE, HELSE"/>
    <x v="34"/>
    <x v="103"/>
    <x v="0"/>
    <x v="5"/>
    <s v="2440 Barneverntjeneste"/>
    <n v="51"/>
  </r>
  <r>
    <s v="35 BARN, FAMILIE, HELSE"/>
    <x v="34"/>
    <x v="103"/>
    <x v="1"/>
    <x v="51"/>
    <s v="2110 Styrket tilbud til førskolebarn"/>
    <n v="2"/>
  </r>
  <r>
    <s v="35 BARN, FAMILIE, HELSE"/>
    <x v="34"/>
    <x v="103"/>
    <x v="1"/>
    <x v="51"/>
    <s v="2320 Forebygging, helsestasjons- og skolehelse"/>
    <n v="2"/>
  </r>
  <r>
    <s v="35 BARN, FAMILIE, HELSE"/>
    <x v="34"/>
    <x v="103"/>
    <x v="1"/>
    <x v="41"/>
    <s v="2110 Styrket tilbud til førskolebarn"/>
    <n v="3"/>
  </r>
  <r>
    <s v="35 BARN, FAMILIE, HELSE"/>
    <x v="34"/>
    <x v="103"/>
    <x v="1"/>
    <x v="41"/>
    <s v="2320 Forebygging, helsestasjons- og skolehelse"/>
    <n v="3"/>
  </r>
  <r>
    <s v="35 BARN, FAMILIE, HELSE"/>
    <x v="34"/>
    <x v="103"/>
    <x v="1"/>
    <x v="41"/>
    <s v="2440 Barneverntjeneste"/>
    <n v="3"/>
  </r>
  <r>
    <s v="35 BARN, FAMILIE, HELSE"/>
    <x v="34"/>
    <x v="103"/>
    <x v="1"/>
    <x v="9"/>
    <s v="2110 Styrket tilbud til førskolebarn"/>
    <n v="5"/>
  </r>
  <r>
    <s v="35 BARN, FAMILIE, HELSE"/>
    <x v="34"/>
    <x v="103"/>
    <x v="1"/>
    <x v="9"/>
    <s v="2320 Forebygging, helsestasjons- og skolehelse"/>
    <n v="5"/>
  </r>
  <r>
    <s v="35 BARN, FAMILIE, HELSE"/>
    <x v="34"/>
    <x v="103"/>
    <x v="1"/>
    <x v="9"/>
    <s v="2330 Annet forebyggende helsearbeid"/>
    <n v="2"/>
  </r>
  <r>
    <s v="35 BARN, FAMILIE, HELSE"/>
    <x v="34"/>
    <x v="103"/>
    <x v="1"/>
    <x v="9"/>
    <s v="2440 Barneverntjeneste"/>
    <n v="5"/>
  </r>
  <r>
    <s v="35 BARN, FAMILIE, HELSE"/>
    <x v="34"/>
    <x v="103"/>
    <x v="1"/>
    <x v="10"/>
    <s v="2320 Forebygging, helsestasjons- og skolehelse"/>
    <n v="4"/>
  </r>
  <r>
    <s v="35 BARN, FAMILIE, HELSE"/>
    <x v="34"/>
    <x v="103"/>
    <x v="1"/>
    <x v="10"/>
    <s v="2440 Barneverntjeneste"/>
    <n v="4"/>
  </r>
  <r>
    <s v="35 BARN, FAMILIE, HELSE"/>
    <x v="34"/>
    <x v="103"/>
    <x v="2"/>
    <x v="31"/>
    <s v="2110 Styrket tilbud til førskolebarn"/>
    <n v="3"/>
  </r>
  <r>
    <s v="35 BARN, FAMILIE, HELSE"/>
    <x v="34"/>
    <x v="103"/>
    <x v="2"/>
    <x v="31"/>
    <s v="2320 Forebygging, helsestasjons- og skolehelse"/>
    <n v="2"/>
  </r>
  <r>
    <s v="35 BARN, FAMILIE, HELSE"/>
    <x v="34"/>
    <x v="103"/>
    <x v="2"/>
    <x v="31"/>
    <s v="2440 Barneverntjeneste"/>
    <n v="2"/>
  </r>
  <r>
    <s v="35 BARN, FAMILIE, HELSE"/>
    <x v="34"/>
    <x v="103"/>
    <x v="3"/>
    <x v="16"/>
    <s v="2440 Barneverntjeneste"/>
    <n v="20"/>
  </r>
  <r>
    <s v="35 BARN, FAMILIE, HELSE"/>
    <x v="34"/>
    <x v="103"/>
    <x v="4"/>
    <x v="18"/>
    <s v="2440 Barneverntjeneste"/>
    <n v="-20"/>
  </r>
  <r>
    <s v="35 BARN, FAMILIE, HELSE"/>
    <x v="34"/>
    <x v="103"/>
    <x v="4"/>
    <x v="29"/>
    <s v="2440 Barneverntjeneste"/>
    <n v="-130"/>
  </r>
  <r>
    <s v="35 BARN, FAMILIE, HELSE"/>
    <x v="34"/>
    <x v="104"/>
    <x v="0"/>
    <x v="0"/>
    <s v="2440 Barneverntjeneste"/>
    <n v="15100"/>
  </r>
  <r>
    <s v="35 BARN, FAMILIE, HELSE"/>
    <x v="34"/>
    <x v="104"/>
    <x v="0"/>
    <x v="110"/>
    <s v="2440 Barneverntjeneste"/>
    <n v="20"/>
  </r>
  <r>
    <s v="35 BARN, FAMILIE, HELSE"/>
    <x v="34"/>
    <x v="104"/>
    <x v="0"/>
    <x v="42"/>
    <s v="2510 Barneverntiltak når barnet ikke er plasse"/>
    <n v="840"/>
  </r>
  <r>
    <s v="35 BARN, FAMILIE, HELSE"/>
    <x v="34"/>
    <x v="104"/>
    <x v="0"/>
    <x v="42"/>
    <s v="2520 Barneverntiltak når barnet er plassert av"/>
    <n v="200"/>
  </r>
  <r>
    <s v="35 BARN, FAMILIE, HELSE"/>
    <x v="34"/>
    <x v="104"/>
    <x v="0"/>
    <x v="60"/>
    <s v="2440 Barneverntjeneste"/>
    <n v="820"/>
  </r>
  <r>
    <s v="35 BARN, FAMILIE, HELSE"/>
    <x v="34"/>
    <x v="104"/>
    <x v="0"/>
    <x v="61"/>
    <s v="2440 Barneverntjeneste"/>
    <n v="400"/>
  </r>
  <r>
    <s v="35 BARN, FAMILIE, HELSE"/>
    <x v="34"/>
    <x v="104"/>
    <x v="0"/>
    <x v="134"/>
    <s v="2510 Barneverntiltak når barnet ikke er plasse"/>
    <n v="490"/>
  </r>
  <r>
    <s v="35 BARN, FAMILIE, HELSE"/>
    <x v="34"/>
    <x v="104"/>
    <x v="0"/>
    <x v="134"/>
    <s v="2520 Barneverntiltak når barnet er plassert av"/>
    <n v="280"/>
  </r>
  <r>
    <s v="35 BARN, FAMILIE, HELSE"/>
    <x v="34"/>
    <x v="104"/>
    <x v="0"/>
    <x v="135"/>
    <s v="2520 Barneverntiltak når barnet er plassert av"/>
    <n v="7400"/>
  </r>
  <r>
    <s v="35 BARN, FAMILIE, HELSE"/>
    <x v="34"/>
    <x v="104"/>
    <x v="0"/>
    <x v="1"/>
    <s v="2440 Barneverntjeneste"/>
    <n v="4"/>
  </r>
  <r>
    <s v="35 BARN, FAMILIE, HELSE"/>
    <x v="34"/>
    <x v="104"/>
    <x v="0"/>
    <x v="136"/>
    <s v="2520 Barneverntiltak når barnet er plassert av"/>
    <n v="800"/>
  </r>
  <r>
    <s v="35 BARN, FAMILIE, HELSE"/>
    <x v="34"/>
    <x v="104"/>
    <x v="0"/>
    <x v="3"/>
    <s v="2440 Barneverntjeneste"/>
    <n v="2614"/>
  </r>
  <r>
    <s v="35 BARN, FAMILIE, HELSE"/>
    <x v="34"/>
    <x v="104"/>
    <x v="0"/>
    <x v="3"/>
    <s v="2510 Barneverntiltak når barnet ikke er plasse"/>
    <n v="213"/>
  </r>
  <r>
    <s v="35 BARN, FAMILIE, HELSE"/>
    <x v="34"/>
    <x v="104"/>
    <x v="0"/>
    <x v="3"/>
    <s v="2520 Barneverntiltak når barnet er plassert av"/>
    <n v="77"/>
  </r>
  <r>
    <s v="35 BARN, FAMILIE, HELSE"/>
    <x v="34"/>
    <x v="104"/>
    <x v="0"/>
    <x v="4"/>
    <s v="2440 Barneverntjeneste"/>
    <n v="20"/>
  </r>
  <r>
    <s v="35 BARN, FAMILIE, HELSE"/>
    <x v="34"/>
    <x v="104"/>
    <x v="0"/>
    <x v="5"/>
    <s v="2440 Barneverntjeneste"/>
    <n v="2673"/>
  </r>
  <r>
    <s v="35 BARN, FAMILIE, HELSE"/>
    <x v="34"/>
    <x v="104"/>
    <x v="0"/>
    <x v="5"/>
    <s v="2510 Barneverntiltak når barnet ikke er plasse"/>
    <n v="218"/>
  </r>
  <r>
    <s v="35 BARN, FAMILIE, HELSE"/>
    <x v="34"/>
    <x v="104"/>
    <x v="0"/>
    <x v="5"/>
    <s v="2520 Barneverntiltak når barnet er plassert av"/>
    <n v="1235"/>
  </r>
  <r>
    <s v="35 BARN, FAMILIE, HELSE"/>
    <x v="34"/>
    <x v="104"/>
    <x v="1"/>
    <x v="22"/>
    <s v="2440 Barneverntjeneste"/>
    <n v="40"/>
  </r>
  <r>
    <s v="35 BARN, FAMILIE, HELSE"/>
    <x v="34"/>
    <x v="104"/>
    <x v="1"/>
    <x v="51"/>
    <s v="2440 Barneverntjeneste"/>
    <n v="15"/>
  </r>
  <r>
    <s v="35 BARN, FAMILIE, HELSE"/>
    <x v="34"/>
    <x v="104"/>
    <x v="1"/>
    <x v="7"/>
    <s v="2440 Barneverntjeneste"/>
    <n v="170"/>
  </r>
  <r>
    <s v="35 BARN, FAMILIE, HELSE"/>
    <x v="34"/>
    <x v="104"/>
    <x v="1"/>
    <x v="7"/>
    <s v="2520 Barneverntiltak når barnet er plassert av"/>
    <n v="100"/>
  </r>
  <r>
    <s v="35 BARN, FAMILIE, HELSE"/>
    <x v="34"/>
    <x v="104"/>
    <x v="1"/>
    <x v="41"/>
    <s v="2440 Barneverntjeneste"/>
    <n v="10"/>
  </r>
  <r>
    <s v="35 BARN, FAMILIE, HELSE"/>
    <x v="34"/>
    <x v="104"/>
    <x v="1"/>
    <x v="36"/>
    <s v="2440 Barneverntjeneste"/>
    <n v="5"/>
  </r>
  <r>
    <s v="35 BARN, FAMILIE, HELSE"/>
    <x v="34"/>
    <x v="104"/>
    <x v="1"/>
    <x v="137"/>
    <s v="2510 Barneverntiltak når barnet ikke er plasse"/>
    <n v="600"/>
  </r>
  <r>
    <s v="35 BARN, FAMILIE, HELSE"/>
    <x v="34"/>
    <x v="104"/>
    <x v="1"/>
    <x v="137"/>
    <s v="2520 Barneverntiltak når barnet er plassert av"/>
    <n v="4300"/>
  </r>
  <r>
    <s v="35 BARN, FAMILIE, HELSE"/>
    <x v="34"/>
    <x v="104"/>
    <x v="1"/>
    <x v="112"/>
    <s v="2510 Barneverntiltak når barnet ikke er plasse"/>
    <n v="200"/>
  </r>
  <r>
    <s v="35 BARN, FAMILIE, HELSE"/>
    <x v="34"/>
    <x v="104"/>
    <x v="1"/>
    <x v="30"/>
    <s v="2440 Barneverntjeneste"/>
    <n v="160"/>
  </r>
  <r>
    <s v="35 BARN, FAMILIE, HELSE"/>
    <x v="34"/>
    <x v="104"/>
    <x v="1"/>
    <x v="55"/>
    <s v="2440 Barneverntjeneste"/>
    <n v="60"/>
  </r>
  <r>
    <s v="35 BARN, FAMILIE, HELSE"/>
    <x v="34"/>
    <x v="104"/>
    <x v="1"/>
    <x v="8"/>
    <s v="2440 Barneverntjeneste"/>
    <n v="20"/>
  </r>
  <r>
    <s v="35 BARN, FAMILIE, HELSE"/>
    <x v="34"/>
    <x v="104"/>
    <x v="1"/>
    <x v="9"/>
    <s v="2440 Barneverntjeneste"/>
    <n v="80"/>
  </r>
  <r>
    <s v="35 BARN, FAMILIE, HELSE"/>
    <x v="34"/>
    <x v="104"/>
    <x v="1"/>
    <x v="10"/>
    <s v="2440 Barneverntjeneste"/>
    <n v="150"/>
  </r>
  <r>
    <s v="35 BARN, FAMILIE, HELSE"/>
    <x v="34"/>
    <x v="104"/>
    <x v="1"/>
    <x v="10"/>
    <s v="2510 Barneverntiltak når barnet ikke er plasse"/>
    <n v="116"/>
  </r>
  <r>
    <s v="35 BARN, FAMILIE, HELSE"/>
    <x v="34"/>
    <x v="104"/>
    <x v="1"/>
    <x v="10"/>
    <s v="2520 Barneverntiltak når barnet er plassert av"/>
    <n v="140"/>
  </r>
  <r>
    <s v="35 BARN, FAMILIE, HELSE"/>
    <x v="34"/>
    <x v="104"/>
    <x v="1"/>
    <x v="11"/>
    <s v="2440 Barneverntjeneste"/>
    <n v="90"/>
  </r>
  <r>
    <s v="35 BARN, FAMILIE, HELSE"/>
    <x v="34"/>
    <x v="104"/>
    <x v="1"/>
    <x v="12"/>
    <s v="2440 Barneverntjeneste"/>
    <n v="130"/>
  </r>
  <r>
    <s v="35 BARN, FAMILIE, HELSE"/>
    <x v="34"/>
    <x v="104"/>
    <x v="1"/>
    <x v="12"/>
    <s v="2510 Barneverntiltak når barnet ikke er plasse"/>
    <n v="10"/>
  </r>
  <r>
    <s v="35 BARN, FAMILIE, HELSE"/>
    <x v="34"/>
    <x v="104"/>
    <x v="1"/>
    <x v="12"/>
    <s v="2520 Barneverntiltak når barnet er plassert av"/>
    <n v="8"/>
  </r>
  <r>
    <s v="35 BARN, FAMILIE, HELSE"/>
    <x v="34"/>
    <x v="104"/>
    <x v="1"/>
    <x v="62"/>
    <s v="2440 Barneverntjeneste"/>
    <n v="2"/>
  </r>
  <r>
    <s v="35 BARN, FAMILIE, HELSE"/>
    <x v="34"/>
    <x v="104"/>
    <x v="1"/>
    <x v="108"/>
    <s v="2440 Barneverntjeneste"/>
    <n v="25"/>
  </r>
  <r>
    <s v="35 BARN, FAMILIE, HELSE"/>
    <x v="34"/>
    <x v="104"/>
    <x v="1"/>
    <x v="53"/>
    <s v="2440 Barneverntjeneste"/>
    <n v="40"/>
  </r>
  <r>
    <s v="35 BARN, FAMILIE, HELSE"/>
    <x v="34"/>
    <x v="104"/>
    <x v="1"/>
    <x v="13"/>
    <s v="2440 Barneverntjeneste"/>
    <n v="90"/>
  </r>
  <r>
    <s v="35 BARN, FAMILIE, HELSE"/>
    <x v="34"/>
    <x v="104"/>
    <x v="1"/>
    <x v="13"/>
    <s v="2520 Barneverntiltak når barnet er plassert av"/>
    <n v="10"/>
  </r>
  <r>
    <s v="35 BARN, FAMILIE, HELSE"/>
    <x v="34"/>
    <x v="104"/>
    <x v="1"/>
    <x v="25"/>
    <s v="2440 Barneverntjeneste"/>
    <n v="2820"/>
  </r>
  <r>
    <s v="35 BARN, FAMILIE, HELSE"/>
    <x v="34"/>
    <x v="104"/>
    <x v="1"/>
    <x v="14"/>
    <s v="2440 Barneverntjeneste"/>
    <n v="2"/>
  </r>
  <r>
    <s v="35 BARN, FAMILIE, HELSE"/>
    <x v="34"/>
    <x v="104"/>
    <x v="2"/>
    <x v="15"/>
    <s v="2440 Barneverntjeneste"/>
    <n v="100"/>
  </r>
  <r>
    <s v="35 BARN, FAMILIE, HELSE"/>
    <x v="34"/>
    <x v="104"/>
    <x v="2"/>
    <x v="47"/>
    <s v="2440 Barneverntjeneste"/>
    <n v="120"/>
  </r>
  <r>
    <s v="35 BARN, FAMILIE, HELSE"/>
    <x v="34"/>
    <x v="104"/>
    <x v="2"/>
    <x v="48"/>
    <s v="2440 Barneverntjeneste"/>
    <n v="280"/>
  </r>
  <r>
    <s v="35 BARN, FAMILIE, HELSE"/>
    <x v="34"/>
    <x v="104"/>
    <x v="2"/>
    <x v="31"/>
    <s v="2440 Barneverntjeneste"/>
    <n v="150"/>
  </r>
  <r>
    <s v="35 BARN, FAMILIE, HELSE"/>
    <x v="34"/>
    <x v="104"/>
    <x v="2"/>
    <x v="31"/>
    <s v="2510 Barneverntiltak når barnet ikke er plasse"/>
    <n v="50"/>
  </r>
  <r>
    <s v="35 BARN, FAMILIE, HELSE"/>
    <x v="34"/>
    <x v="104"/>
    <x v="5"/>
    <x v="66"/>
    <s v="2510 Barneverntiltak når barnet ikke er plasse"/>
    <n v="450"/>
  </r>
  <r>
    <s v="35 BARN, FAMILIE, HELSE"/>
    <x v="34"/>
    <x v="104"/>
    <x v="5"/>
    <x v="66"/>
    <s v="2520 Barneverntiltak når barnet er plassert av"/>
    <n v="7255"/>
  </r>
  <r>
    <s v="35 BARN, FAMILIE, HELSE"/>
    <x v="34"/>
    <x v="104"/>
    <x v="5"/>
    <x v="34"/>
    <s v="2510 Barneverntiltak når barnet ikke er plasse"/>
    <n v="100"/>
  </r>
  <r>
    <s v="35 BARN, FAMILIE, HELSE"/>
    <x v="34"/>
    <x v="104"/>
    <x v="5"/>
    <x v="102"/>
    <s v="2510 Barneverntiltak når barnet ikke er plasse"/>
    <n v="700"/>
  </r>
  <r>
    <s v="35 BARN, FAMILIE, HELSE"/>
    <x v="34"/>
    <x v="104"/>
    <x v="5"/>
    <x v="102"/>
    <s v="2520 Barneverntiltak når barnet er plassert av"/>
    <n v="200"/>
  </r>
  <r>
    <s v="35 BARN, FAMILIE, HELSE"/>
    <x v="34"/>
    <x v="104"/>
    <x v="3"/>
    <x v="16"/>
    <s v="2440 Barneverntjeneste"/>
    <n v="800"/>
  </r>
  <r>
    <s v="35 BARN, FAMILIE, HELSE"/>
    <x v="34"/>
    <x v="104"/>
    <x v="3"/>
    <x v="16"/>
    <s v="2510 Barneverntiltak når barnet ikke er plasse"/>
    <n v="60"/>
  </r>
  <r>
    <s v="35 BARN, FAMILIE, HELSE"/>
    <x v="34"/>
    <x v="104"/>
    <x v="3"/>
    <x v="16"/>
    <s v="2520 Barneverntiltak når barnet er plassert av"/>
    <n v="10"/>
  </r>
  <r>
    <s v="35 BARN, FAMILIE, HELSE"/>
    <x v="34"/>
    <x v="104"/>
    <x v="3"/>
    <x v="39"/>
    <s v="2520 Barneverntiltak når barnet er plassert av"/>
    <n v="60"/>
  </r>
  <r>
    <s v="35 BARN, FAMILIE, HELSE"/>
    <x v="34"/>
    <x v="104"/>
    <x v="3"/>
    <x v="138"/>
    <s v="2510 Barneverntiltak når barnet ikke er plasse"/>
    <n v="6"/>
  </r>
  <r>
    <s v="35 BARN, FAMILIE, HELSE"/>
    <x v="34"/>
    <x v="104"/>
    <x v="3"/>
    <x v="128"/>
    <s v="2510 Barneverntiltak når barnet ikke er plasse"/>
    <n v="50"/>
  </r>
  <r>
    <s v="35 BARN, FAMILIE, HELSE"/>
    <x v="34"/>
    <x v="104"/>
    <x v="3"/>
    <x v="130"/>
    <s v="2510 Barneverntiltak når barnet ikke er plasse"/>
    <n v="340"/>
  </r>
  <r>
    <s v="35 BARN, FAMILIE, HELSE"/>
    <x v="34"/>
    <x v="104"/>
    <x v="3"/>
    <x v="130"/>
    <s v="2520 Barneverntiltak når barnet er plassert av"/>
    <n v="710"/>
  </r>
  <r>
    <s v="35 BARN, FAMILIE, HELSE"/>
    <x v="34"/>
    <x v="104"/>
    <x v="4"/>
    <x v="33"/>
    <s v="2440 Barneverntjeneste"/>
    <n v="-3960"/>
  </r>
  <r>
    <s v="35 BARN, FAMILIE, HELSE"/>
    <x v="34"/>
    <x v="104"/>
    <x v="4"/>
    <x v="33"/>
    <s v="2520 Barneverntiltak når barnet er plassert av"/>
    <n v="-300"/>
  </r>
  <r>
    <s v="35 BARN, FAMILIE, HELSE"/>
    <x v="34"/>
    <x v="104"/>
    <x v="4"/>
    <x v="96"/>
    <s v="2520 Barneverntiltak når barnet er plassert av"/>
    <n v="-490"/>
  </r>
  <r>
    <s v="35 BARN, FAMILIE, HELSE"/>
    <x v="34"/>
    <x v="104"/>
    <x v="4"/>
    <x v="18"/>
    <s v="2440 Barneverntjeneste"/>
    <n v="-800"/>
  </r>
  <r>
    <s v="35 BARN, FAMILIE, HELSE"/>
    <x v="34"/>
    <x v="104"/>
    <x v="4"/>
    <x v="18"/>
    <s v="2510 Barneverntiltak når barnet ikke er plasse"/>
    <n v="-60"/>
  </r>
  <r>
    <s v="35 BARN, FAMILIE, HELSE"/>
    <x v="34"/>
    <x v="104"/>
    <x v="4"/>
    <x v="18"/>
    <s v="2520 Barneverntiltak når barnet er plassert av"/>
    <n v="-10"/>
  </r>
  <r>
    <s v="35 BARN, FAMILIE, HELSE"/>
    <x v="34"/>
    <x v="104"/>
    <x v="4"/>
    <x v="29"/>
    <s v="2440 Barneverntjeneste"/>
    <n v="-6230"/>
  </r>
  <r>
    <s v="35 BARN, FAMILIE, HELSE"/>
    <x v="34"/>
    <x v="105"/>
    <x v="0"/>
    <x v="42"/>
    <s v="2520 Barneverntiltak når barnet er plassert av"/>
    <n v="100"/>
  </r>
  <r>
    <s v="35 BARN, FAMILIE, HELSE"/>
    <x v="34"/>
    <x v="105"/>
    <x v="0"/>
    <x v="134"/>
    <s v="2510 Barneverntiltak når barnet ikke er plasse"/>
    <n v="200"/>
  </r>
  <r>
    <s v="35 BARN, FAMILIE, HELSE"/>
    <x v="34"/>
    <x v="105"/>
    <x v="0"/>
    <x v="134"/>
    <s v="2520 Barneverntiltak når barnet er plassert av"/>
    <n v="40"/>
  </r>
  <r>
    <s v="35 BARN, FAMILIE, HELSE"/>
    <x v="34"/>
    <x v="105"/>
    <x v="0"/>
    <x v="135"/>
    <s v="2520 Barneverntiltak når barnet er plassert av"/>
    <n v="2034"/>
  </r>
  <r>
    <s v="35 BARN, FAMILIE, HELSE"/>
    <x v="34"/>
    <x v="105"/>
    <x v="0"/>
    <x v="139"/>
    <s v="2510 Barneverntiltak når barnet ikke er plasse"/>
    <n v="40"/>
  </r>
  <r>
    <s v="35 BARN, FAMILIE, HELSE"/>
    <x v="34"/>
    <x v="105"/>
    <x v="0"/>
    <x v="136"/>
    <s v="2520 Barneverntiltak når barnet er plassert av"/>
    <n v="700"/>
  </r>
  <r>
    <s v="35 BARN, FAMILIE, HELSE"/>
    <x v="34"/>
    <x v="105"/>
    <x v="0"/>
    <x v="3"/>
    <s v="2510 Barneverntiltak når barnet ikke er plasse"/>
    <n v="32"/>
  </r>
  <r>
    <s v="35 BARN, FAMILIE, HELSE"/>
    <x v="34"/>
    <x v="105"/>
    <x v="0"/>
    <x v="3"/>
    <s v="2520 Barneverntiltak når barnet er plassert av"/>
    <n v="22"/>
  </r>
  <r>
    <s v="35 BARN, FAMILIE, HELSE"/>
    <x v="34"/>
    <x v="105"/>
    <x v="0"/>
    <x v="5"/>
    <s v="2510 Barneverntiltak når barnet ikke er plasse"/>
    <n v="38"/>
  </r>
  <r>
    <s v="35 BARN, FAMILIE, HELSE"/>
    <x v="34"/>
    <x v="105"/>
    <x v="0"/>
    <x v="5"/>
    <s v="2520 Barneverntiltak når barnet er plassert av"/>
    <n v="408"/>
  </r>
  <r>
    <s v="35 BARN, FAMILIE, HELSE"/>
    <x v="34"/>
    <x v="105"/>
    <x v="1"/>
    <x v="7"/>
    <s v="2520 Barneverntiltak når barnet er plassert av"/>
    <n v="260"/>
  </r>
  <r>
    <s v="35 BARN, FAMILIE, HELSE"/>
    <x v="34"/>
    <x v="105"/>
    <x v="1"/>
    <x v="137"/>
    <s v="2510 Barneverntiltak når barnet ikke er plasse"/>
    <n v="100"/>
  </r>
  <r>
    <s v="35 BARN, FAMILIE, HELSE"/>
    <x v="34"/>
    <x v="105"/>
    <x v="1"/>
    <x v="137"/>
    <s v="2520 Barneverntiltak når barnet er plassert av"/>
    <n v="1500"/>
  </r>
  <r>
    <s v="35 BARN, FAMILIE, HELSE"/>
    <x v="34"/>
    <x v="105"/>
    <x v="1"/>
    <x v="112"/>
    <s v="2510 Barneverntiltak når barnet ikke er plasse"/>
    <n v="210"/>
  </r>
  <r>
    <s v="35 BARN, FAMILIE, HELSE"/>
    <x v="34"/>
    <x v="105"/>
    <x v="1"/>
    <x v="112"/>
    <s v="2520 Barneverntiltak når barnet er plassert av"/>
    <n v="10"/>
  </r>
  <r>
    <s v="35 BARN, FAMILIE, HELSE"/>
    <x v="34"/>
    <x v="105"/>
    <x v="1"/>
    <x v="10"/>
    <s v="2510 Barneverntiltak når barnet ikke er plasse"/>
    <n v="30"/>
  </r>
  <r>
    <s v="35 BARN, FAMILIE, HELSE"/>
    <x v="34"/>
    <x v="105"/>
    <x v="1"/>
    <x v="10"/>
    <s v="2520 Barneverntiltak når barnet er plassert av"/>
    <n v="30"/>
  </r>
  <r>
    <s v="35 BARN, FAMILIE, HELSE"/>
    <x v="34"/>
    <x v="105"/>
    <x v="1"/>
    <x v="12"/>
    <s v="2520 Barneverntiltak når barnet er plassert av"/>
    <n v="20"/>
  </r>
  <r>
    <s v="35 BARN, FAMILIE, HELSE"/>
    <x v="34"/>
    <x v="105"/>
    <x v="1"/>
    <x v="13"/>
    <s v="2520 Barneverntiltak når barnet er plassert av"/>
    <n v="10"/>
  </r>
  <r>
    <s v="35 BARN, FAMILIE, HELSE"/>
    <x v="34"/>
    <x v="105"/>
    <x v="2"/>
    <x v="31"/>
    <s v="2510 Barneverntiltak når barnet ikke er plasse"/>
    <n v="170"/>
  </r>
  <r>
    <s v="35 BARN, FAMILIE, HELSE"/>
    <x v="34"/>
    <x v="105"/>
    <x v="5"/>
    <x v="66"/>
    <s v="2510 Barneverntiltak når barnet ikke er plasse"/>
    <n v="220"/>
  </r>
  <r>
    <s v="35 BARN, FAMILIE, HELSE"/>
    <x v="34"/>
    <x v="105"/>
    <x v="5"/>
    <x v="66"/>
    <s v="2520 Barneverntiltak når barnet er plassert av"/>
    <n v="700"/>
  </r>
  <r>
    <s v="35 BARN, FAMILIE, HELSE"/>
    <x v="34"/>
    <x v="105"/>
    <x v="5"/>
    <x v="102"/>
    <s v="2510 Barneverntiltak når barnet ikke er plasse"/>
    <n v="130"/>
  </r>
  <r>
    <s v="35 BARN, FAMILIE, HELSE"/>
    <x v="34"/>
    <x v="105"/>
    <x v="5"/>
    <x v="102"/>
    <s v="2520 Barneverntiltak når barnet er plassert av"/>
    <n v="160"/>
  </r>
  <r>
    <s v="35 BARN, FAMILIE, HELSE"/>
    <x v="34"/>
    <x v="105"/>
    <x v="3"/>
    <x v="39"/>
    <s v="1200 Administrasjon"/>
    <n v="80"/>
  </r>
  <r>
    <s v="35 BARN, FAMILIE, HELSE"/>
    <x v="34"/>
    <x v="105"/>
    <x v="3"/>
    <x v="39"/>
    <s v="2520 Barneverntiltak når barnet er plassert av"/>
    <n v="40"/>
  </r>
  <r>
    <s v="35 BARN, FAMILIE, HELSE"/>
    <x v="34"/>
    <x v="105"/>
    <x v="3"/>
    <x v="138"/>
    <s v="2510 Barneverntiltak når barnet ikke er plasse"/>
    <n v="10"/>
  </r>
  <r>
    <s v="35 BARN, FAMILIE, HELSE"/>
    <x v="34"/>
    <x v="105"/>
    <x v="3"/>
    <x v="138"/>
    <s v="2520 Barneverntiltak når barnet er plassert av"/>
    <n v="30"/>
  </r>
  <r>
    <s v="35 BARN, FAMILIE, HELSE"/>
    <x v="34"/>
    <x v="105"/>
    <x v="3"/>
    <x v="128"/>
    <s v="2510 Barneverntiltak når barnet ikke er plasse"/>
    <n v="10"/>
  </r>
  <r>
    <s v="35 BARN, FAMILIE, HELSE"/>
    <x v="34"/>
    <x v="105"/>
    <x v="3"/>
    <x v="130"/>
    <s v="2510 Barneverntiltak når barnet ikke er plasse"/>
    <n v="90"/>
  </r>
  <r>
    <s v="35 BARN, FAMILIE, HELSE"/>
    <x v="34"/>
    <x v="105"/>
    <x v="3"/>
    <x v="130"/>
    <s v="2520 Barneverntiltak når barnet er plassert av"/>
    <n v="200"/>
  </r>
  <r>
    <s v="35 BARN, FAMILIE, HELSE"/>
    <x v="34"/>
    <x v="105"/>
    <x v="4"/>
    <x v="29"/>
    <s v="2510 Barneverntiltak når barnet ikke er plasse"/>
    <n v="-1280"/>
  </r>
  <r>
    <s v="35 BARN, FAMILIE, HELSE"/>
    <x v="34"/>
    <x v="105"/>
    <x v="4"/>
    <x v="29"/>
    <s v="2520 Barneverntiltak når barnet er plassert av"/>
    <n v="-6264"/>
  </r>
  <r>
    <s v="35 BARN, FAMILIE, HELSE"/>
    <x v="34"/>
    <x v="106"/>
    <x v="0"/>
    <x v="42"/>
    <s v="2520 Barneverntiltak når barnet er plassert av"/>
    <n v="70"/>
  </r>
  <r>
    <s v="35 BARN, FAMILIE, HELSE"/>
    <x v="34"/>
    <x v="106"/>
    <x v="0"/>
    <x v="134"/>
    <s v="2510 Barneverntiltak når barnet ikke er plasse"/>
    <n v="15"/>
  </r>
  <r>
    <s v="35 BARN, FAMILIE, HELSE"/>
    <x v="34"/>
    <x v="106"/>
    <x v="0"/>
    <x v="134"/>
    <s v="2520 Barneverntiltak når barnet er plassert av"/>
    <n v="100"/>
  </r>
  <r>
    <s v="35 BARN, FAMILIE, HELSE"/>
    <x v="34"/>
    <x v="106"/>
    <x v="0"/>
    <x v="135"/>
    <s v="2520 Barneverntiltak når barnet er plassert av"/>
    <n v="1670"/>
  </r>
  <r>
    <s v="35 BARN, FAMILIE, HELSE"/>
    <x v="34"/>
    <x v="106"/>
    <x v="0"/>
    <x v="139"/>
    <s v="2510 Barneverntiltak når barnet ikke er plasse"/>
    <n v="15"/>
  </r>
  <r>
    <s v="35 BARN, FAMILIE, HELSE"/>
    <x v="34"/>
    <x v="106"/>
    <x v="0"/>
    <x v="139"/>
    <s v="2520 Barneverntiltak når barnet er plassert av"/>
    <n v="15"/>
  </r>
  <r>
    <s v="35 BARN, FAMILIE, HELSE"/>
    <x v="34"/>
    <x v="106"/>
    <x v="0"/>
    <x v="136"/>
    <s v="2520 Barneverntiltak når barnet er plassert av"/>
    <n v="30"/>
  </r>
  <r>
    <s v="35 BARN, FAMILIE, HELSE"/>
    <x v="34"/>
    <x v="106"/>
    <x v="0"/>
    <x v="3"/>
    <s v="2510 Barneverntiltak når barnet ikke er plasse"/>
    <n v="2"/>
  </r>
  <r>
    <s v="35 BARN, FAMILIE, HELSE"/>
    <x v="34"/>
    <x v="106"/>
    <x v="0"/>
    <x v="3"/>
    <s v="2520 Barneverntiltak når barnet er plassert av"/>
    <n v="27"/>
  </r>
  <r>
    <s v="35 BARN, FAMILIE, HELSE"/>
    <x v="34"/>
    <x v="106"/>
    <x v="0"/>
    <x v="5"/>
    <s v="2510 Barneverntiltak når barnet ikke er plasse"/>
    <n v="5"/>
  </r>
  <r>
    <s v="35 BARN, FAMILIE, HELSE"/>
    <x v="34"/>
    <x v="106"/>
    <x v="0"/>
    <x v="5"/>
    <s v="2520 Barneverntiltak når barnet er plassert av"/>
    <n v="270"/>
  </r>
  <r>
    <s v="35 BARN, FAMILIE, HELSE"/>
    <x v="34"/>
    <x v="106"/>
    <x v="1"/>
    <x v="137"/>
    <s v="2510 Barneverntiltak når barnet ikke er plasse"/>
    <n v="8"/>
  </r>
  <r>
    <s v="35 BARN, FAMILIE, HELSE"/>
    <x v="34"/>
    <x v="106"/>
    <x v="1"/>
    <x v="137"/>
    <s v="2520 Barneverntiltak når barnet er plassert av"/>
    <n v="1180"/>
  </r>
  <r>
    <s v="35 BARN, FAMILIE, HELSE"/>
    <x v="34"/>
    <x v="106"/>
    <x v="1"/>
    <x v="112"/>
    <s v="2520 Barneverntiltak når barnet er plassert av"/>
    <n v="50"/>
  </r>
  <r>
    <s v="35 BARN, FAMILIE, HELSE"/>
    <x v="34"/>
    <x v="106"/>
    <x v="1"/>
    <x v="10"/>
    <s v="2510 Barneverntiltak når barnet ikke er plasse"/>
    <n v="2"/>
  </r>
  <r>
    <s v="35 BARN, FAMILIE, HELSE"/>
    <x v="34"/>
    <x v="106"/>
    <x v="1"/>
    <x v="10"/>
    <s v="2520 Barneverntiltak når barnet er plassert av"/>
    <n v="100"/>
  </r>
  <r>
    <s v="35 BARN, FAMILIE, HELSE"/>
    <x v="34"/>
    <x v="106"/>
    <x v="1"/>
    <x v="11"/>
    <s v="2520 Barneverntiltak når barnet er plassert av"/>
    <n v="2"/>
  </r>
  <r>
    <s v="35 BARN, FAMILIE, HELSE"/>
    <x v="34"/>
    <x v="106"/>
    <x v="1"/>
    <x v="12"/>
    <s v="2520 Barneverntiltak når barnet er plassert av"/>
    <n v="15"/>
  </r>
  <r>
    <s v="35 BARN, FAMILIE, HELSE"/>
    <x v="34"/>
    <x v="106"/>
    <x v="1"/>
    <x v="62"/>
    <s v="2510 Barneverntiltak når barnet ikke er plasse"/>
    <n v="1"/>
  </r>
  <r>
    <s v="35 BARN, FAMILIE, HELSE"/>
    <x v="34"/>
    <x v="106"/>
    <x v="1"/>
    <x v="62"/>
    <s v="2520 Barneverntiltak når barnet er plassert av"/>
    <n v="9"/>
  </r>
  <r>
    <s v="35 BARN, FAMILIE, HELSE"/>
    <x v="34"/>
    <x v="106"/>
    <x v="1"/>
    <x v="13"/>
    <s v="2520 Barneverntiltak når barnet er plassert av"/>
    <n v="10"/>
  </r>
  <r>
    <s v="35 BARN, FAMILIE, HELSE"/>
    <x v="34"/>
    <x v="106"/>
    <x v="5"/>
    <x v="66"/>
    <s v="2510 Barneverntiltak når barnet ikke er plasse"/>
    <n v="4"/>
  </r>
  <r>
    <s v="35 BARN, FAMILIE, HELSE"/>
    <x v="34"/>
    <x v="106"/>
    <x v="5"/>
    <x v="66"/>
    <s v="2520 Barneverntiltak når barnet er plassert av"/>
    <n v="730"/>
  </r>
  <r>
    <s v="35 BARN, FAMILIE, HELSE"/>
    <x v="34"/>
    <x v="106"/>
    <x v="5"/>
    <x v="102"/>
    <s v="2510 Barneverntiltak når barnet ikke er plasse"/>
    <n v="10"/>
  </r>
  <r>
    <s v="35 BARN, FAMILIE, HELSE"/>
    <x v="34"/>
    <x v="106"/>
    <x v="5"/>
    <x v="102"/>
    <s v="2520 Barneverntiltak når barnet er plassert av"/>
    <n v="40"/>
  </r>
  <r>
    <s v="35 BARN, FAMILIE, HELSE"/>
    <x v="34"/>
    <x v="106"/>
    <x v="3"/>
    <x v="39"/>
    <s v="2520 Barneverntiltak når barnet er plassert av"/>
    <n v="30"/>
  </r>
  <r>
    <s v="35 BARN, FAMILIE, HELSE"/>
    <x v="34"/>
    <x v="106"/>
    <x v="3"/>
    <x v="138"/>
    <s v="2510 Barneverntiltak når barnet ikke er plasse"/>
    <n v="1"/>
  </r>
  <r>
    <s v="35 BARN, FAMILIE, HELSE"/>
    <x v="34"/>
    <x v="106"/>
    <x v="3"/>
    <x v="138"/>
    <s v="2520 Barneverntiltak når barnet er plassert av"/>
    <n v="10"/>
  </r>
  <r>
    <s v="35 BARN, FAMILIE, HELSE"/>
    <x v="34"/>
    <x v="106"/>
    <x v="3"/>
    <x v="130"/>
    <s v="2510 Barneverntiltak når barnet ikke er plasse"/>
    <n v="80"/>
  </r>
  <r>
    <s v="35 BARN, FAMILIE, HELSE"/>
    <x v="34"/>
    <x v="106"/>
    <x v="3"/>
    <x v="130"/>
    <s v="2520 Barneverntiltak når barnet er plassert av"/>
    <n v="100"/>
  </r>
  <r>
    <s v="35 BARN, FAMILIE, HELSE"/>
    <x v="34"/>
    <x v="106"/>
    <x v="4"/>
    <x v="96"/>
    <s v="2520 Barneverntiltak når barnet er plassert av"/>
    <n v="-11"/>
  </r>
  <r>
    <s v="35 BARN, FAMILIE, HELSE"/>
    <x v="34"/>
    <x v="106"/>
    <x v="4"/>
    <x v="29"/>
    <s v="2510 Barneverntiltak når barnet ikke er plasse"/>
    <n v="-143"/>
  </r>
  <r>
    <s v="35 BARN, FAMILIE, HELSE"/>
    <x v="34"/>
    <x v="106"/>
    <x v="4"/>
    <x v="29"/>
    <s v="2520 Barneverntiltak når barnet er plassert av"/>
    <n v="-4357"/>
  </r>
  <r>
    <s v="35 BARN, FAMILIE, HELSE"/>
    <x v="34"/>
    <x v="106"/>
    <x v="7"/>
    <x v="140"/>
    <s v="2520 Barneverntiltak når barnet er plassert av"/>
    <n v="-90"/>
  </r>
  <r>
    <s v="35 BARN, FAMILIE, HELSE"/>
    <x v="34"/>
    <x v="107"/>
    <x v="0"/>
    <x v="0"/>
    <s v="2320 Forebygging, helsestasjons- og skolehelse"/>
    <n v="1028"/>
  </r>
  <r>
    <s v="35 BARN, FAMILIE, HELSE"/>
    <x v="34"/>
    <x v="107"/>
    <x v="0"/>
    <x v="3"/>
    <s v="2320 Forebygging, helsestasjons- og skolehelse"/>
    <n v="164"/>
  </r>
  <r>
    <s v="35 BARN, FAMILIE, HELSE"/>
    <x v="34"/>
    <x v="107"/>
    <x v="0"/>
    <x v="5"/>
    <s v="2320 Forebygging, helsestasjons- og skolehelse"/>
    <n v="168"/>
  </r>
  <r>
    <s v="35 BARN, FAMILIE, HELSE"/>
    <x v="34"/>
    <x v="107"/>
    <x v="1"/>
    <x v="22"/>
    <s v="2320 Forebygging, helsestasjons- og skolehelse"/>
    <n v="15"/>
  </r>
  <r>
    <s v="35 BARN, FAMILIE, HELSE"/>
    <x v="34"/>
    <x v="107"/>
    <x v="1"/>
    <x v="83"/>
    <s v="2320 Forebygging, helsestasjons- og skolehelse"/>
    <n v="16"/>
  </r>
  <r>
    <s v="35 BARN, FAMILIE, HELSE"/>
    <x v="34"/>
    <x v="107"/>
    <x v="1"/>
    <x v="120"/>
    <s v="2320 Forebygging, helsestasjons- og skolehelse"/>
    <n v="10"/>
  </r>
  <r>
    <s v="35 BARN, FAMILIE, HELSE"/>
    <x v="34"/>
    <x v="107"/>
    <x v="1"/>
    <x v="51"/>
    <s v="2320 Forebygging, helsestasjons- og skolehelse"/>
    <n v="3"/>
  </r>
  <r>
    <s v="35 BARN, FAMILIE, HELSE"/>
    <x v="34"/>
    <x v="107"/>
    <x v="1"/>
    <x v="6"/>
    <s v="2320 Forebygging, helsestasjons- og skolehelse"/>
    <n v="15"/>
  </r>
  <r>
    <s v="35 BARN, FAMILIE, HELSE"/>
    <x v="34"/>
    <x v="107"/>
    <x v="1"/>
    <x v="7"/>
    <s v="2320 Forebygging, helsestasjons- og skolehelse"/>
    <n v="30"/>
  </r>
  <r>
    <s v="35 BARN, FAMILIE, HELSE"/>
    <x v="34"/>
    <x v="107"/>
    <x v="1"/>
    <x v="41"/>
    <s v="2320 Forebygging, helsestasjons- og skolehelse"/>
    <n v="2"/>
  </r>
  <r>
    <s v="35 BARN, FAMILIE, HELSE"/>
    <x v="34"/>
    <x v="107"/>
    <x v="1"/>
    <x v="55"/>
    <s v="2320 Forebygging, helsestasjons- og skolehelse"/>
    <n v="15"/>
  </r>
  <r>
    <s v="35 BARN, FAMILIE, HELSE"/>
    <x v="34"/>
    <x v="107"/>
    <x v="1"/>
    <x v="8"/>
    <s v="2320 Forebygging, helsestasjons- og skolehelse"/>
    <n v="10"/>
  </r>
  <r>
    <s v="35 BARN, FAMILIE, HELSE"/>
    <x v="34"/>
    <x v="107"/>
    <x v="1"/>
    <x v="9"/>
    <s v="2320 Forebygging, helsestasjons- og skolehelse"/>
    <n v="12"/>
  </r>
  <r>
    <s v="35 BARN, FAMILIE, HELSE"/>
    <x v="34"/>
    <x v="107"/>
    <x v="1"/>
    <x v="10"/>
    <s v="2320 Forebygging, helsestasjons- og skolehelse"/>
    <n v="7"/>
  </r>
  <r>
    <s v="35 BARN, FAMILIE, HELSE"/>
    <x v="34"/>
    <x v="107"/>
    <x v="1"/>
    <x v="11"/>
    <s v="2320 Forebygging, helsestasjons- og skolehelse"/>
    <n v="2"/>
  </r>
  <r>
    <s v="35 BARN, FAMILIE, HELSE"/>
    <x v="34"/>
    <x v="107"/>
    <x v="1"/>
    <x v="12"/>
    <s v="2320 Forebygging, helsestasjons- og skolehelse"/>
    <n v="20"/>
  </r>
  <r>
    <s v="35 BARN, FAMILIE, HELSE"/>
    <x v="34"/>
    <x v="107"/>
    <x v="1"/>
    <x v="13"/>
    <s v="2320 Forebygging, helsestasjons- og skolehelse"/>
    <n v="5"/>
  </r>
  <r>
    <s v="35 BARN, FAMILIE, HELSE"/>
    <x v="34"/>
    <x v="107"/>
    <x v="1"/>
    <x v="72"/>
    <s v="2320 Forebygging, helsestasjons- og skolehelse"/>
    <n v="20"/>
  </r>
  <r>
    <s v="35 BARN, FAMILIE, HELSE"/>
    <x v="34"/>
    <x v="107"/>
    <x v="1"/>
    <x v="123"/>
    <s v="2320 Forebygging, helsestasjons- og skolehelse"/>
    <n v="2715"/>
  </r>
  <r>
    <s v="35 BARN, FAMILIE, HELSE"/>
    <x v="34"/>
    <x v="107"/>
    <x v="2"/>
    <x v="15"/>
    <s v="2320 Forebygging, helsestasjons- og skolehelse"/>
    <n v="200"/>
  </r>
  <r>
    <s v="35 BARN, FAMILIE, HELSE"/>
    <x v="34"/>
    <x v="107"/>
    <x v="3"/>
    <x v="16"/>
    <s v="2320 Forebygging, helsestasjons- og skolehelse"/>
    <n v="170"/>
  </r>
  <r>
    <s v="35 BARN, FAMILIE, HELSE"/>
    <x v="34"/>
    <x v="107"/>
    <x v="4"/>
    <x v="18"/>
    <s v="2320 Forebygging, helsestasjons- og skolehelse"/>
    <n v="-170"/>
  </r>
  <r>
    <s v="35 BARN, FAMILIE, HELSE"/>
    <x v="34"/>
    <x v="108"/>
    <x v="0"/>
    <x v="0"/>
    <s v="2320 Forebygging, helsestasjons- og skolehelse"/>
    <n v="2850"/>
  </r>
  <r>
    <s v="35 BARN, FAMILIE, HELSE"/>
    <x v="34"/>
    <x v="108"/>
    <x v="0"/>
    <x v="3"/>
    <s v="2320 Forebygging, helsestasjons- og skolehelse"/>
    <n v="456"/>
  </r>
  <r>
    <s v="35 BARN, FAMILIE, HELSE"/>
    <x v="34"/>
    <x v="108"/>
    <x v="0"/>
    <x v="5"/>
    <s v="2320 Forebygging, helsestasjons- og skolehelse"/>
    <n v="466"/>
  </r>
  <r>
    <s v="35 BARN, FAMILIE, HELSE"/>
    <x v="34"/>
    <x v="108"/>
    <x v="1"/>
    <x v="9"/>
    <s v="2320 Forebygging, helsestasjons- og skolehelse"/>
    <n v="24"/>
  </r>
  <r>
    <s v="35 BARN, FAMILIE, HELSE"/>
    <x v="34"/>
    <x v="108"/>
    <x v="1"/>
    <x v="10"/>
    <s v="2320 Forebygging, helsestasjons- og skolehelse"/>
    <n v="8"/>
  </r>
  <r>
    <s v="35 BARN, FAMILIE, HELSE"/>
    <x v="34"/>
    <x v="108"/>
    <x v="1"/>
    <x v="11"/>
    <s v="2320 Forebygging, helsestasjons- og skolehelse"/>
    <n v="2"/>
  </r>
  <r>
    <s v="35 BARN, FAMILIE, HELSE"/>
    <x v="34"/>
    <x v="108"/>
    <x v="1"/>
    <x v="84"/>
    <s v="2320 Forebygging, helsestasjons- og skolehelse"/>
    <n v="4"/>
  </r>
  <r>
    <s v="35 BARN, FAMILIE, HELSE"/>
    <x v="34"/>
    <x v="108"/>
    <x v="2"/>
    <x v="15"/>
    <s v="2320 Forebygging, helsestasjons- og skolehelse"/>
    <n v="2"/>
  </r>
  <r>
    <s v="35 BARN, FAMILIE, HELSE"/>
    <x v="34"/>
    <x v="108"/>
    <x v="2"/>
    <x v="121"/>
    <s v="2320 Forebygging, helsestasjons- og skolehelse"/>
    <n v="3"/>
  </r>
  <r>
    <s v="35 BARN, FAMILIE, HELSE"/>
    <x v="34"/>
    <x v="108"/>
    <x v="2"/>
    <x v="31"/>
    <s v="2320 Forebygging, helsestasjons- og skolehelse"/>
    <n v="15"/>
  </r>
  <r>
    <s v="35 BARN, FAMILIE, HELSE"/>
    <x v="34"/>
    <x v="108"/>
    <x v="3"/>
    <x v="16"/>
    <s v="2320 Forebygging, helsestasjons- og skolehelse"/>
    <n v="8"/>
  </r>
  <r>
    <s v="35 BARN, FAMILIE, HELSE"/>
    <x v="34"/>
    <x v="108"/>
    <x v="4"/>
    <x v="18"/>
    <s v="2320 Forebygging, helsestasjons- og skolehelse"/>
    <n v="-8"/>
  </r>
  <r>
    <s v="35 BARN, FAMILIE, HELSE"/>
    <x v="34"/>
    <x v="109"/>
    <x v="0"/>
    <x v="0"/>
    <s v="2320 Forebygging, helsestasjons- og skolehelse"/>
    <n v="1094"/>
  </r>
  <r>
    <s v="35 BARN, FAMILIE, HELSE"/>
    <x v="34"/>
    <x v="109"/>
    <x v="0"/>
    <x v="3"/>
    <s v="2320 Forebygging, helsestasjons- og skolehelse"/>
    <n v="175"/>
  </r>
  <r>
    <s v="35 BARN, FAMILIE, HELSE"/>
    <x v="34"/>
    <x v="109"/>
    <x v="0"/>
    <x v="5"/>
    <s v="2320 Forebygging, helsestasjons- og skolehelse"/>
    <n v="179"/>
  </r>
  <r>
    <s v="35 BARN, FAMILIE, HELSE"/>
    <x v="34"/>
    <x v="109"/>
    <x v="1"/>
    <x v="9"/>
    <s v="2320 Forebygging, helsestasjons- og skolehelse"/>
    <n v="10"/>
  </r>
  <r>
    <s v="35 BARN, FAMILIE, HELSE"/>
    <x v="34"/>
    <x v="109"/>
    <x v="1"/>
    <x v="10"/>
    <s v="2320 Forebygging, helsestasjons- og skolehelse"/>
    <n v="4"/>
  </r>
  <r>
    <s v="35 BARN, FAMILIE, HELSE"/>
    <x v="34"/>
    <x v="109"/>
    <x v="2"/>
    <x v="121"/>
    <s v="2320 Forebygging, helsestasjons- og skolehelse"/>
    <n v="2"/>
  </r>
  <r>
    <s v="35 BARN, FAMILIE, HELSE"/>
    <x v="34"/>
    <x v="109"/>
    <x v="4"/>
    <x v="33"/>
    <s v="2320 Forebygging, helsestasjons- og skolehelse"/>
    <n v="-190"/>
  </r>
  <r>
    <s v="35 BARN, FAMILIE, HELSE"/>
    <x v="34"/>
    <x v="109"/>
    <x v="4"/>
    <x v="29"/>
    <s v="2320 Forebygging, helsestasjons- og skolehelse"/>
    <n v="-190"/>
  </r>
  <r>
    <s v="35 BARN, FAMILIE, HELSE"/>
    <x v="34"/>
    <x v="110"/>
    <x v="0"/>
    <x v="0"/>
    <s v="2320 Forebygging, helsestasjons- og skolehelse"/>
    <n v="250"/>
  </r>
  <r>
    <s v="35 BARN, FAMILIE, HELSE"/>
    <x v="34"/>
    <x v="110"/>
    <x v="0"/>
    <x v="3"/>
    <s v="2320 Forebygging, helsestasjons- og skolehelse"/>
    <n v="40"/>
  </r>
  <r>
    <s v="35 BARN, FAMILIE, HELSE"/>
    <x v="34"/>
    <x v="110"/>
    <x v="0"/>
    <x v="5"/>
    <s v="2320 Forebygging, helsestasjons- og skolehelse"/>
    <n v="41"/>
  </r>
  <r>
    <s v="35 BARN, FAMILIE, HELSE"/>
    <x v="34"/>
    <x v="110"/>
    <x v="1"/>
    <x v="22"/>
    <s v="2320 Forebygging, helsestasjons- og skolehelse"/>
    <n v="2"/>
  </r>
  <r>
    <s v="35 BARN, FAMILIE, HELSE"/>
    <x v="34"/>
    <x v="110"/>
    <x v="1"/>
    <x v="83"/>
    <s v="2320 Forebygging, helsestasjons- og skolehelse"/>
    <n v="2"/>
  </r>
  <r>
    <s v="35 BARN, FAMILIE, HELSE"/>
    <x v="34"/>
    <x v="110"/>
    <x v="1"/>
    <x v="120"/>
    <s v="2320 Forebygging, helsestasjons- og skolehelse"/>
    <n v="600"/>
  </r>
  <r>
    <s v="35 BARN, FAMILIE, HELSE"/>
    <x v="34"/>
    <x v="110"/>
    <x v="1"/>
    <x v="7"/>
    <s v="2320 Forebygging, helsestasjons- og skolehelse"/>
    <n v="10"/>
  </r>
  <r>
    <s v="35 BARN, FAMILIE, HELSE"/>
    <x v="34"/>
    <x v="110"/>
    <x v="1"/>
    <x v="55"/>
    <s v="2320 Forebygging, helsestasjons- og skolehelse"/>
    <n v="2"/>
  </r>
  <r>
    <s v="35 BARN, FAMILIE, HELSE"/>
    <x v="34"/>
    <x v="110"/>
    <x v="1"/>
    <x v="8"/>
    <s v="2320 Forebygging, helsestasjons- og skolehelse"/>
    <n v="7"/>
  </r>
  <r>
    <s v="35 BARN, FAMILIE, HELSE"/>
    <x v="34"/>
    <x v="110"/>
    <x v="1"/>
    <x v="9"/>
    <s v="2320 Forebygging, helsestasjons- og skolehelse"/>
    <n v="6"/>
  </r>
  <r>
    <s v="35 BARN, FAMILIE, HELSE"/>
    <x v="34"/>
    <x v="110"/>
    <x v="1"/>
    <x v="12"/>
    <s v="2320 Forebygging, helsestasjons- og skolehelse"/>
    <n v="3"/>
  </r>
  <r>
    <s v="35 BARN, FAMILIE, HELSE"/>
    <x v="34"/>
    <x v="110"/>
    <x v="2"/>
    <x v="121"/>
    <s v="2320 Forebygging, helsestasjons- og skolehelse"/>
    <n v="15"/>
  </r>
  <r>
    <s v="35 BARN, FAMILIE, HELSE"/>
    <x v="34"/>
    <x v="110"/>
    <x v="3"/>
    <x v="16"/>
    <s v="2320 Forebygging, helsestasjons- og skolehelse"/>
    <n v="160"/>
  </r>
  <r>
    <s v="35 BARN, FAMILIE, HELSE"/>
    <x v="34"/>
    <x v="110"/>
    <x v="6"/>
    <x v="38"/>
    <s v="2320 Forebygging, helsestasjons- og skolehelse"/>
    <n v="-1200"/>
  </r>
  <r>
    <s v="35 BARN, FAMILIE, HELSE"/>
    <x v="34"/>
    <x v="110"/>
    <x v="4"/>
    <x v="18"/>
    <s v="2320 Forebygging, helsestasjons- og skolehelse"/>
    <n v="-160"/>
  </r>
  <r>
    <s v="35 BARN, FAMILIE, HELSE"/>
    <x v="34"/>
    <x v="111"/>
    <x v="0"/>
    <x v="0"/>
    <s v="2320 Forebygging, helsestasjons- og skolehelse"/>
    <n v="3400"/>
  </r>
  <r>
    <s v="35 BARN, FAMILIE, HELSE"/>
    <x v="34"/>
    <x v="111"/>
    <x v="0"/>
    <x v="119"/>
    <s v="2320 Forebygging, helsestasjons- og skolehelse"/>
    <n v="239"/>
  </r>
  <r>
    <s v="35 BARN, FAMILIE, HELSE"/>
    <x v="34"/>
    <x v="111"/>
    <x v="0"/>
    <x v="122"/>
    <s v="2320 Forebygging, helsestasjons- og skolehelse"/>
    <n v="19"/>
  </r>
  <r>
    <s v="35 BARN, FAMILIE, HELSE"/>
    <x v="34"/>
    <x v="111"/>
    <x v="0"/>
    <x v="3"/>
    <s v="2320 Forebygging, helsestasjons- og skolehelse"/>
    <n v="585"/>
  </r>
  <r>
    <s v="35 BARN, FAMILIE, HELSE"/>
    <x v="34"/>
    <x v="111"/>
    <x v="0"/>
    <x v="5"/>
    <s v="2320 Forebygging, helsestasjons- og skolehelse"/>
    <n v="598"/>
  </r>
  <r>
    <s v="35 BARN, FAMILIE, HELSE"/>
    <x v="34"/>
    <x v="111"/>
    <x v="1"/>
    <x v="9"/>
    <s v="2320 Forebygging, helsestasjons- og skolehelse"/>
    <n v="30"/>
  </r>
  <r>
    <s v="35 BARN, FAMILIE, HELSE"/>
    <x v="34"/>
    <x v="111"/>
    <x v="1"/>
    <x v="10"/>
    <s v="2320 Forebygging, helsestasjons- og skolehelse"/>
    <n v="10"/>
  </r>
  <r>
    <s v="35 BARN, FAMILIE, HELSE"/>
    <x v="34"/>
    <x v="111"/>
    <x v="1"/>
    <x v="11"/>
    <s v="2320 Forebygging, helsestasjons- og skolehelse"/>
    <n v="2"/>
  </r>
  <r>
    <s v="35 BARN, FAMILIE, HELSE"/>
    <x v="34"/>
    <x v="111"/>
    <x v="1"/>
    <x v="84"/>
    <s v="2320 Forebygging, helsestasjons- og skolehelse"/>
    <n v="3"/>
  </r>
  <r>
    <s v="35 BARN, FAMILIE, HELSE"/>
    <x v="34"/>
    <x v="111"/>
    <x v="1"/>
    <x v="72"/>
    <s v="2320 Forebygging, helsestasjons- og skolehelse"/>
    <n v="15"/>
  </r>
  <r>
    <s v="35 BARN, FAMILIE, HELSE"/>
    <x v="34"/>
    <x v="111"/>
    <x v="1"/>
    <x v="25"/>
    <s v="2320 Forebygging, helsestasjons- og skolehelse"/>
    <n v="60"/>
  </r>
  <r>
    <s v="35 BARN, FAMILIE, HELSE"/>
    <x v="34"/>
    <x v="111"/>
    <x v="2"/>
    <x v="15"/>
    <s v="2320 Forebygging, helsestasjons- og skolehelse"/>
    <n v="16"/>
  </r>
  <r>
    <s v="35 BARN, FAMILIE, HELSE"/>
    <x v="34"/>
    <x v="111"/>
    <x v="2"/>
    <x v="121"/>
    <s v="2320 Forebygging, helsestasjons- og skolehelse"/>
    <n v="25"/>
  </r>
  <r>
    <s v="35 BARN, FAMILIE, HELSE"/>
    <x v="34"/>
    <x v="111"/>
    <x v="2"/>
    <x v="31"/>
    <s v="2320 Forebygging, helsestasjons- og skolehelse"/>
    <n v="15"/>
  </r>
  <r>
    <s v="35 BARN, FAMILIE, HELSE"/>
    <x v="34"/>
    <x v="111"/>
    <x v="3"/>
    <x v="16"/>
    <s v="2320 Forebygging, helsestasjons- og skolehelse"/>
    <n v="5"/>
  </r>
  <r>
    <s v="35 BARN, FAMILIE, HELSE"/>
    <x v="34"/>
    <x v="111"/>
    <x v="4"/>
    <x v="18"/>
    <s v="2320 Forebygging, helsestasjons- og skolehelse"/>
    <n v="-5"/>
  </r>
  <r>
    <s v="35 BARN, FAMILIE, HELSE"/>
    <x v="34"/>
    <x v="111"/>
    <x v="8"/>
    <x v="73"/>
    <s v="2320 Forebygging, helsestasjons- og skolehelse"/>
    <n v="-1190"/>
  </r>
  <r>
    <s v="35 BARN, FAMILIE, HELSE"/>
    <x v="34"/>
    <x v="112"/>
    <x v="0"/>
    <x v="0"/>
    <s v="2320 Forebygging, helsestasjons- og skolehelse"/>
    <n v="3640"/>
  </r>
  <r>
    <s v="35 BARN, FAMILIE, HELSE"/>
    <x v="34"/>
    <x v="112"/>
    <x v="0"/>
    <x v="119"/>
    <s v="2320 Forebygging, helsestasjons- og skolehelse"/>
    <n v="328"/>
  </r>
  <r>
    <s v="35 BARN, FAMILIE, HELSE"/>
    <x v="34"/>
    <x v="112"/>
    <x v="0"/>
    <x v="3"/>
    <s v="2320 Forebygging, helsestasjons- og skolehelse"/>
    <n v="634"/>
  </r>
  <r>
    <s v="35 BARN, FAMILIE, HELSE"/>
    <x v="34"/>
    <x v="112"/>
    <x v="0"/>
    <x v="5"/>
    <s v="2320 Forebygging, helsestasjons- og skolehelse"/>
    <n v="648"/>
  </r>
  <r>
    <s v="35 BARN, FAMILIE, HELSE"/>
    <x v="34"/>
    <x v="112"/>
    <x v="1"/>
    <x v="81"/>
    <s v="2320 Forebygging, helsestasjons- og skolehelse"/>
    <n v="1"/>
  </r>
  <r>
    <s v="35 BARN, FAMILIE, HELSE"/>
    <x v="34"/>
    <x v="112"/>
    <x v="1"/>
    <x v="7"/>
    <s v="2320 Forebygging, helsestasjons- og skolehelse"/>
    <n v="5"/>
  </r>
  <r>
    <s v="35 BARN, FAMILIE, HELSE"/>
    <x v="34"/>
    <x v="112"/>
    <x v="1"/>
    <x v="9"/>
    <s v="2320 Forebygging, helsestasjons- og skolehelse"/>
    <n v="45"/>
  </r>
  <r>
    <s v="35 BARN, FAMILIE, HELSE"/>
    <x v="34"/>
    <x v="112"/>
    <x v="1"/>
    <x v="10"/>
    <s v="2320 Forebygging, helsestasjons- og skolehelse"/>
    <n v="25"/>
  </r>
  <r>
    <s v="35 BARN, FAMILIE, HELSE"/>
    <x v="34"/>
    <x v="112"/>
    <x v="1"/>
    <x v="11"/>
    <s v="2320 Forebygging, helsestasjons- og skolehelse"/>
    <n v="5"/>
  </r>
  <r>
    <s v="35 BARN, FAMILIE, HELSE"/>
    <x v="34"/>
    <x v="112"/>
    <x v="1"/>
    <x v="13"/>
    <s v="2320 Forebygging, helsestasjons- og skolehelse"/>
    <n v="5"/>
  </r>
  <r>
    <s v="35 BARN, FAMILIE, HELSE"/>
    <x v="34"/>
    <x v="112"/>
    <x v="2"/>
    <x v="15"/>
    <s v="2320 Forebygging, helsestasjons- og skolehelse"/>
    <n v="7"/>
  </r>
  <r>
    <s v="35 BARN, FAMILIE, HELSE"/>
    <x v="34"/>
    <x v="112"/>
    <x v="3"/>
    <x v="16"/>
    <s v="2320 Forebygging, helsestasjons- og skolehelse"/>
    <n v="2"/>
  </r>
  <r>
    <s v="35 BARN, FAMILIE, HELSE"/>
    <x v="34"/>
    <x v="112"/>
    <x v="4"/>
    <x v="33"/>
    <s v="2320 Forebygging, helsestasjons- og skolehelse"/>
    <n v="-200"/>
  </r>
  <r>
    <s v="35 BARN, FAMILIE, HELSE"/>
    <x v="34"/>
    <x v="112"/>
    <x v="4"/>
    <x v="18"/>
    <s v="2320 Forebygging, helsestasjons- og skolehelse"/>
    <n v="-2"/>
  </r>
  <r>
    <s v="35 BARN, FAMILIE, HELSE"/>
    <x v="34"/>
    <x v="112"/>
    <x v="8"/>
    <x v="73"/>
    <s v="2320 Forebygging, helsestasjons- og skolehelse"/>
    <n v="-433"/>
  </r>
  <r>
    <s v="35 BARN, FAMILIE, HELSE"/>
    <x v="34"/>
    <x v="113"/>
    <x v="0"/>
    <x v="0"/>
    <s v="2320 Forebygging, helsestasjons- og skolehelse"/>
    <n v="845"/>
  </r>
  <r>
    <s v="35 BARN, FAMILIE, HELSE"/>
    <x v="34"/>
    <x v="113"/>
    <x v="0"/>
    <x v="0"/>
    <s v="2410 Diagnose, behandling, re-/habilitering"/>
    <n v="740"/>
  </r>
  <r>
    <s v="35 BARN, FAMILIE, HELSE"/>
    <x v="34"/>
    <x v="113"/>
    <x v="0"/>
    <x v="3"/>
    <s v="2320 Forebygging, helsestasjons- og skolehelse"/>
    <n v="135"/>
  </r>
  <r>
    <s v="35 BARN, FAMILIE, HELSE"/>
    <x v="34"/>
    <x v="113"/>
    <x v="0"/>
    <x v="3"/>
    <s v="2410 Diagnose, behandling, re-/habilitering"/>
    <n v="118"/>
  </r>
  <r>
    <s v="35 BARN, FAMILIE, HELSE"/>
    <x v="34"/>
    <x v="113"/>
    <x v="0"/>
    <x v="5"/>
    <s v="2320 Forebygging, helsestasjons- og skolehelse"/>
    <n v="138"/>
  </r>
  <r>
    <s v="35 BARN, FAMILIE, HELSE"/>
    <x v="34"/>
    <x v="113"/>
    <x v="0"/>
    <x v="5"/>
    <s v="2410 Diagnose, behandling, re-/habilitering"/>
    <n v="121"/>
  </r>
  <r>
    <s v="35 BARN, FAMILIE, HELSE"/>
    <x v="34"/>
    <x v="113"/>
    <x v="1"/>
    <x v="7"/>
    <s v="2410 Diagnose, behandling, re-/habilitering"/>
    <n v="20"/>
  </r>
  <r>
    <s v="35 BARN, FAMILIE, HELSE"/>
    <x v="34"/>
    <x v="113"/>
    <x v="1"/>
    <x v="9"/>
    <s v="2320 Forebygging, helsestasjons- og skolehelse"/>
    <n v="8"/>
  </r>
  <r>
    <s v="35 BARN, FAMILIE, HELSE"/>
    <x v="34"/>
    <x v="113"/>
    <x v="1"/>
    <x v="9"/>
    <s v="2410 Diagnose, behandling, re-/habilitering"/>
    <n v="8"/>
  </r>
  <r>
    <s v="35 BARN, FAMILIE, HELSE"/>
    <x v="34"/>
    <x v="113"/>
    <x v="1"/>
    <x v="10"/>
    <s v="2320 Forebygging, helsestasjons- og skolehelse"/>
    <n v="8"/>
  </r>
  <r>
    <s v="35 BARN, FAMILIE, HELSE"/>
    <x v="34"/>
    <x v="113"/>
    <x v="1"/>
    <x v="10"/>
    <s v="2410 Diagnose, behandling, re-/habilitering"/>
    <n v="8"/>
  </r>
  <r>
    <s v="35 BARN, FAMILIE, HELSE"/>
    <x v="34"/>
    <x v="113"/>
    <x v="1"/>
    <x v="84"/>
    <s v="2320 Forebygging, helsestasjons- og skolehelse"/>
    <n v="2"/>
  </r>
  <r>
    <s v="35 BARN, FAMILIE, HELSE"/>
    <x v="34"/>
    <x v="113"/>
    <x v="1"/>
    <x v="84"/>
    <s v="2410 Diagnose, behandling, re-/habilitering"/>
    <n v="1"/>
  </r>
  <r>
    <s v="35 BARN, FAMILIE, HELSE"/>
    <x v="34"/>
    <x v="113"/>
    <x v="3"/>
    <x v="16"/>
    <s v="2410 Diagnose, behandling, re-/habilitering"/>
    <n v="5"/>
  </r>
  <r>
    <s v="35 BARN, FAMILIE, HELSE"/>
    <x v="34"/>
    <x v="113"/>
    <x v="6"/>
    <x v="38"/>
    <s v="2410 Diagnose, behandling, re-/habilitering"/>
    <n v="-7"/>
  </r>
  <r>
    <s v="35 BARN, FAMILIE, HELSE"/>
    <x v="34"/>
    <x v="113"/>
    <x v="4"/>
    <x v="33"/>
    <s v="2410 Diagnose, behandling, re-/habilitering"/>
    <n v="-5"/>
  </r>
  <r>
    <s v="35 BARN, FAMILIE, HELSE"/>
    <x v="34"/>
    <x v="113"/>
    <x v="4"/>
    <x v="96"/>
    <s v="2410 Diagnose, behandling, re-/habilitering"/>
    <n v="-650"/>
  </r>
  <r>
    <s v="35 BARN, FAMILIE, HELSE"/>
    <x v="34"/>
    <x v="113"/>
    <x v="4"/>
    <x v="18"/>
    <s v="2320 Forebygging, helsestasjons- og skolehelse"/>
    <n v="-5"/>
  </r>
  <r>
    <s v="35 BARN, FAMILIE, HELSE"/>
    <x v="34"/>
    <x v="114"/>
    <x v="0"/>
    <x v="119"/>
    <s v="2410 Diagnose, behandling, re-/habilitering"/>
    <n v="44"/>
  </r>
  <r>
    <s v="35 BARN, FAMILIE, HELSE"/>
    <x v="34"/>
    <x v="114"/>
    <x v="0"/>
    <x v="3"/>
    <s v="2410 Diagnose, behandling, re-/habilitering"/>
    <n v="7"/>
  </r>
  <r>
    <s v="35 BARN, FAMILIE, HELSE"/>
    <x v="34"/>
    <x v="114"/>
    <x v="0"/>
    <x v="5"/>
    <s v="2410 Diagnose, behandling, re-/habilitering"/>
    <n v="7"/>
  </r>
  <r>
    <s v="35 BARN, FAMILIE, HELSE"/>
    <x v="34"/>
    <x v="114"/>
    <x v="4"/>
    <x v="33"/>
    <s v="2410 Diagnose, behandling, re-/habilitering"/>
    <n v="-58"/>
  </r>
  <r>
    <s v="35 BARN, FAMILIE, HELSE"/>
    <x v="34"/>
    <x v="115"/>
    <x v="0"/>
    <x v="0"/>
    <s v="2110 Styrket tilbud til førskolebarn"/>
    <n v="1751"/>
  </r>
  <r>
    <s v="35 BARN, FAMILIE, HELSE"/>
    <x v="34"/>
    <x v="115"/>
    <x v="0"/>
    <x v="77"/>
    <s v="2020 Grunnskole"/>
    <n v="929"/>
  </r>
  <r>
    <s v="35 BARN, FAMILIE, HELSE"/>
    <x v="34"/>
    <x v="115"/>
    <x v="0"/>
    <x v="77"/>
    <s v="2110 Styrket tilbud til førskolebarn"/>
    <n v="6455"/>
  </r>
  <r>
    <s v="35 BARN, FAMILIE, HELSE"/>
    <x v="34"/>
    <x v="115"/>
    <x v="0"/>
    <x v="3"/>
    <s v="2020 Grunnskole"/>
    <n v="121"/>
  </r>
  <r>
    <s v="35 BARN, FAMILIE, HELSE"/>
    <x v="34"/>
    <x v="115"/>
    <x v="0"/>
    <x v="3"/>
    <s v="2110 Styrket tilbud til førskolebarn"/>
    <n v="1119"/>
  </r>
  <r>
    <s v="35 BARN, FAMILIE, HELSE"/>
    <x v="34"/>
    <x v="115"/>
    <x v="0"/>
    <x v="4"/>
    <s v="2020 Grunnskole"/>
    <n v="10"/>
  </r>
  <r>
    <s v="35 BARN, FAMILIE, HELSE"/>
    <x v="34"/>
    <x v="115"/>
    <x v="0"/>
    <x v="5"/>
    <s v="2020 Grunnskole"/>
    <n v="165"/>
  </r>
  <r>
    <s v="35 BARN, FAMILIE, HELSE"/>
    <x v="34"/>
    <x v="115"/>
    <x v="0"/>
    <x v="5"/>
    <s v="2110 Styrket tilbud til førskolebarn"/>
    <n v="1315"/>
  </r>
  <r>
    <s v="35 BARN, FAMILIE, HELSE"/>
    <x v="34"/>
    <x v="115"/>
    <x v="1"/>
    <x v="22"/>
    <s v="2110 Styrket tilbud til førskolebarn"/>
    <n v="10"/>
  </r>
  <r>
    <s v="35 BARN, FAMILIE, HELSE"/>
    <x v="34"/>
    <x v="115"/>
    <x v="1"/>
    <x v="45"/>
    <s v="2020 Grunnskole"/>
    <n v="5"/>
  </r>
  <r>
    <s v="35 BARN, FAMILIE, HELSE"/>
    <x v="34"/>
    <x v="115"/>
    <x v="1"/>
    <x v="45"/>
    <s v="2110 Styrket tilbud til førskolebarn"/>
    <n v="10"/>
  </r>
  <r>
    <s v="35 BARN, FAMILIE, HELSE"/>
    <x v="34"/>
    <x v="115"/>
    <x v="1"/>
    <x v="79"/>
    <s v="2110 Styrket tilbud til førskolebarn"/>
    <n v="5"/>
  </r>
  <r>
    <s v="35 BARN, FAMILIE, HELSE"/>
    <x v="34"/>
    <x v="115"/>
    <x v="1"/>
    <x v="81"/>
    <s v="2020 Grunnskole"/>
    <n v="2"/>
  </r>
  <r>
    <s v="35 BARN, FAMILIE, HELSE"/>
    <x v="34"/>
    <x v="115"/>
    <x v="1"/>
    <x v="81"/>
    <s v="2110 Styrket tilbud til førskolebarn"/>
    <n v="10"/>
  </r>
  <r>
    <s v="35 BARN, FAMILIE, HELSE"/>
    <x v="34"/>
    <x v="115"/>
    <x v="1"/>
    <x v="51"/>
    <s v="2110 Styrket tilbud til førskolebarn"/>
    <n v="10"/>
  </r>
  <r>
    <s v="35 BARN, FAMILIE, HELSE"/>
    <x v="34"/>
    <x v="115"/>
    <x v="1"/>
    <x v="6"/>
    <s v="2110 Styrket tilbud til førskolebarn"/>
    <n v="3"/>
  </r>
  <r>
    <s v="35 BARN, FAMILIE, HELSE"/>
    <x v="34"/>
    <x v="115"/>
    <x v="1"/>
    <x v="7"/>
    <s v="2020 Grunnskole"/>
    <n v="6"/>
  </r>
  <r>
    <s v="35 BARN, FAMILIE, HELSE"/>
    <x v="34"/>
    <x v="115"/>
    <x v="1"/>
    <x v="7"/>
    <s v="2110 Styrket tilbud til førskolebarn"/>
    <n v="30"/>
  </r>
  <r>
    <s v="35 BARN, FAMILIE, HELSE"/>
    <x v="34"/>
    <x v="115"/>
    <x v="1"/>
    <x v="41"/>
    <s v="2110 Styrket tilbud til førskolebarn"/>
    <n v="10"/>
  </r>
  <r>
    <s v="35 BARN, FAMILIE, HELSE"/>
    <x v="34"/>
    <x v="115"/>
    <x v="1"/>
    <x v="93"/>
    <s v="2110 Styrket tilbud til førskolebarn"/>
    <n v="2"/>
  </r>
  <r>
    <s v="35 BARN, FAMILIE, HELSE"/>
    <x v="34"/>
    <x v="115"/>
    <x v="1"/>
    <x v="30"/>
    <s v="2110 Styrket tilbud til førskolebarn"/>
    <n v="8"/>
  </r>
  <r>
    <s v="35 BARN, FAMILIE, HELSE"/>
    <x v="34"/>
    <x v="115"/>
    <x v="1"/>
    <x v="9"/>
    <s v="2020 Grunnskole"/>
    <n v="15"/>
  </r>
  <r>
    <s v="35 BARN, FAMILIE, HELSE"/>
    <x v="34"/>
    <x v="115"/>
    <x v="1"/>
    <x v="9"/>
    <s v="2110 Styrket tilbud til førskolebarn"/>
    <n v="60"/>
  </r>
  <r>
    <s v="35 BARN, FAMILIE, HELSE"/>
    <x v="34"/>
    <x v="115"/>
    <x v="1"/>
    <x v="10"/>
    <s v="2020 Grunnskole"/>
    <n v="15"/>
  </r>
  <r>
    <s v="35 BARN, FAMILIE, HELSE"/>
    <x v="34"/>
    <x v="115"/>
    <x v="1"/>
    <x v="10"/>
    <s v="2110 Styrket tilbud til førskolebarn"/>
    <n v="60"/>
  </r>
  <r>
    <s v="35 BARN, FAMILIE, HELSE"/>
    <x v="34"/>
    <x v="115"/>
    <x v="1"/>
    <x v="11"/>
    <s v="2110 Styrket tilbud til førskolebarn"/>
    <n v="2"/>
  </r>
  <r>
    <s v="35 BARN, FAMILIE, HELSE"/>
    <x v="34"/>
    <x v="115"/>
    <x v="1"/>
    <x v="13"/>
    <s v="2020 Grunnskole"/>
    <n v="4"/>
  </r>
  <r>
    <s v="35 BARN, FAMILIE, HELSE"/>
    <x v="34"/>
    <x v="115"/>
    <x v="1"/>
    <x v="13"/>
    <s v="2110 Styrket tilbud til førskolebarn"/>
    <n v="28"/>
  </r>
  <r>
    <s v="35 BARN, FAMILIE, HELSE"/>
    <x v="34"/>
    <x v="115"/>
    <x v="1"/>
    <x v="123"/>
    <s v="2110 Styrket tilbud til førskolebarn"/>
    <n v="1170"/>
  </r>
  <r>
    <s v="35 BARN, FAMILIE, HELSE"/>
    <x v="34"/>
    <x v="115"/>
    <x v="2"/>
    <x v="15"/>
    <s v="2110 Styrket tilbud til førskolebarn"/>
    <n v="15"/>
  </r>
  <r>
    <s v="35 BARN, FAMILIE, HELSE"/>
    <x v="34"/>
    <x v="115"/>
    <x v="2"/>
    <x v="89"/>
    <s v="2110 Styrket tilbud til førskolebarn"/>
    <n v="16"/>
  </r>
  <r>
    <s v="35 BARN, FAMILIE, HELSE"/>
    <x v="34"/>
    <x v="115"/>
    <x v="2"/>
    <x v="48"/>
    <s v="2020 Grunnskole"/>
    <n v="4"/>
  </r>
  <r>
    <s v="35 BARN, FAMILIE, HELSE"/>
    <x v="34"/>
    <x v="115"/>
    <x v="2"/>
    <x v="48"/>
    <s v="2110 Styrket tilbud til førskolebarn"/>
    <n v="20"/>
  </r>
  <r>
    <s v="35 BARN, FAMILIE, HELSE"/>
    <x v="34"/>
    <x v="115"/>
    <x v="5"/>
    <x v="34"/>
    <s v="2110 Styrket tilbud til førskolebarn"/>
    <n v="20"/>
  </r>
  <r>
    <s v="35 BARN, FAMILIE, HELSE"/>
    <x v="34"/>
    <x v="115"/>
    <x v="3"/>
    <x v="16"/>
    <s v="2110 Styrket tilbud til førskolebarn"/>
    <n v="320"/>
  </r>
  <r>
    <s v="35 BARN, FAMILIE, HELSE"/>
    <x v="34"/>
    <x v="115"/>
    <x v="4"/>
    <x v="18"/>
    <s v="2110 Styrket tilbud til førskolebarn"/>
    <n v="-320"/>
  </r>
  <r>
    <s v="35 BARN, FAMILIE, HELSE"/>
    <x v="34"/>
    <x v="115"/>
    <x v="8"/>
    <x v="73"/>
    <s v="2020 Grunnskole"/>
    <n v="-40"/>
  </r>
  <r>
    <s v="35 BARN, FAMILIE, HELSE"/>
    <x v="34"/>
    <x v="115"/>
    <x v="8"/>
    <x v="73"/>
    <s v="2110 Styrket tilbud til førskolebarn"/>
    <n v="-710"/>
  </r>
  <r>
    <s v="36 BO OG HABILITERING"/>
    <x v="35"/>
    <x v="116"/>
    <x v="0"/>
    <x v="0"/>
    <s v="2540 Helse og omsorgstjenester til hjemmeboend"/>
    <n v="3391"/>
  </r>
  <r>
    <s v="36 BO OG HABILITERING"/>
    <x v="35"/>
    <x v="116"/>
    <x v="0"/>
    <x v="60"/>
    <s v="2540 Helse og omsorgstjenester til hjemmeboend"/>
    <n v="200"/>
  </r>
  <r>
    <s v="36 BO OG HABILITERING"/>
    <x v="35"/>
    <x v="116"/>
    <x v="0"/>
    <x v="1"/>
    <s v="2540 Helse og omsorgstjenester til hjemmeboend"/>
    <n v="5"/>
  </r>
  <r>
    <s v="36 BO OG HABILITERING"/>
    <x v="35"/>
    <x v="116"/>
    <x v="0"/>
    <x v="3"/>
    <s v="2540 Helse og omsorgstjenester til hjemmeboend"/>
    <n v="575"/>
  </r>
  <r>
    <s v="36 BO OG HABILITERING"/>
    <x v="35"/>
    <x v="116"/>
    <x v="0"/>
    <x v="4"/>
    <s v="2540 Helse og omsorgstjenester til hjemmeboend"/>
    <n v="3"/>
  </r>
  <r>
    <s v="36 BO OG HABILITERING"/>
    <x v="35"/>
    <x v="116"/>
    <x v="0"/>
    <x v="5"/>
    <s v="2540 Helse og omsorgstjenester til hjemmeboend"/>
    <n v="588"/>
  </r>
  <r>
    <s v="36 BO OG HABILITERING"/>
    <x v="35"/>
    <x v="116"/>
    <x v="1"/>
    <x v="22"/>
    <s v="2340 Aktiviserings- og servicetjenester overfor eldre og personer med funksjonsnedset"/>
    <n v="125"/>
  </r>
  <r>
    <s v="36 BO OG HABILITERING"/>
    <x v="35"/>
    <x v="116"/>
    <x v="1"/>
    <x v="6"/>
    <s v="2340 Aktiviserings- og servicetjenester overfor eldre og personer med funksjonsnedset"/>
    <n v="25"/>
  </r>
  <r>
    <s v="36 BO OG HABILITERING"/>
    <x v="35"/>
    <x v="116"/>
    <x v="1"/>
    <x v="7"/>
    <s v="2340 Aktiviserings- og servicetjenester overfor eldre og personer med funksjonsnedset"/>
    <n v="320"/>
  </r>
  <r>
    <s v="36 BO OG HABILITERING"/>
    <x v="35"/>
    <x v="116"/>
    <x v="1"/>
    <x v="41"/>
    <s v="2340 Aktiviserings- og servicetjenester overfor eldre og personer med funksjonsnedset"/>
    <n v="50"/>
  </r>
  <r>
    <s v="36 BO OG HABILITERING"/>
    <x v="35"/>
    <x v="116"/>
    <x v="1"/>
    <x v="52"/>
    <s v="2340 Aktiviserings- og servicetjenester overfor eldre og personer med funksjonsnedset"/>
    <n v="40"/>
  </r>
  <r>
    <s v="36 BO OG HABILITERING"/>
    <x v="35"/>
    <x v="116"/>
    <x v="1"/>
    <x v="8"/>
    <s v="2340 Aktiviserings- og servicetjenester overfor eldre og personer med funksjonsnedset"/>
    <n v="4"/>
  </r>
  <r>
    <s v="36 BO OG HABILITERING"/>
    <x v="35"/>
    <x v="116"/>
    <x v="1"/>
    <x v="9"/>
    <s v="2340 Aktiviserings- og servicetjenester overfor eldre og personer med funksjonsnedset"/>
    <n v="83"/>
  </r>
  <r>
    <s v="36 BO OG HABILITERING"/>
    <x v="35"/>
    <x v="116"/>
    <x v="1"/>
    <x v="10"/>
    <s v="2540 Helse og omsorgstjenester til hjemmeboend"/>
    <n v="40"/>
  </r>
  <r>
    <s v="36 BO OG HABILITERING"/>
    <x v="35"/>
    <x v="116"/>
    <x v="1"/>
    <x v="13"/>
    <s v="2340 Aktiviserings- og servicetjenester overfor eldre og personer med funksjonsnedset"/>
    <n v="50"/>
  </r>
  <r>
    <s v="36 BO OG HABILITERING"/>
    <x v="35"/>
    <x v="116"/>
    <x v="1"/>
    <x v="25"/>
    <s v="2340 Aktiviserings- og servicetjenester overfor eldre og personer med funksjonsnedset"/>
    <n v="335"/>
  </r>
  <r>
    <s v="36 BO OG HABILITERING"/>
    <x v="35"/>
    <x v="116"/>
    <x v="1"/>
    <x v="123"/>
    <s v="2540 Helse og omsorgstjenester til hjemmeboend"/>
    <n v="150"/>
  </r>
  <r>
    <s v="36 BO OG HABILITERING"/>
    <x v="35"/>
    <x v="116"/>
    <x v="1"/>
    <x v="125"/>
    <s v="2540 Helse og omsorgstjenester til hjemmeboend"/>
    <n v="3"/>
  </r>
  <r>
    <s v="36 BO OG HABILITERING"/>
    <x v="35"/>
    <x v="116"/>
    <x v="1"/>
    <x v="14"/>
    <s v="2540 Helse og omsorgstjenester til hjemmeboend"/>
    <n v="3"/>
  </r>
  <r>
    <s v="36 BO OG HABILITERING"/>
    <x v="35"/>
    <x v="116"/>
    <x v="2"/>
    <x v="48"/>
    <s v="2540 Helse og omsorgstjenester til hjemmeboend"/>
    <n v="78"/>
  </r>
  <r>
    <s v="36 BO OG HABILITERING"/>
    <x v="35"/>
    <x v="116"/>
    <x v="2"/>
    <x v="109"/>
    <s v="2340 Aktiviserings- og servicetjenester overfor eldre og personer med funksjonsnedset"/>
    <n v="15"/>
  </r>
  <r>
    <s v="36 BO OG HABILITERING"/>
    <x v="35"/>
    <x v="116"/>
    <x v="5"/>
    <x v="67"/>
    <s v="2540 Helse og omsorgstjenester til hjemmeboend"/>
    <n v="3400"/>
  </r>
  <r>
    <s v="36 BO OG HABILITERING"/>
    <x v="35"/>
    <x v="116"/>
    <x v="3"/>
    <x v="16"/>
    <s v="2540 Helse og omsorgstjenester til hjemmeboend"/>
    <n v="990"/>
  </r>
  <r>
    <s v="36 BO OG HABILITERING"/>
    <x v="35"/>
    <x v="116"/>
    <x v="3"/>
    <x v="32"/>
    <s v="2540 Helse og omsorgstjenester til hjemmeboend"/>
    <n v="0"/>
  </r>
  <r>
    <s v="36 BO OG HABILITERING"/>
    <x v="35"/>
    <x v="116"/>
    <x v="4"/>
    <x v="33"/>
    <s v="2540 Helse og omsorgstjenester til hjemmeboend"/>
    <n v="-32565"/>
  </r>
  <r>
    <s v="36 BO OG HABILITERING"/>
    <x v="35"/>
    <x v="116"/>
    <x v="4"/>
    <x v="18"/>
    <s v="2540 Helse og omsorgstjenester til hjemmeboend"/>
    <n v="-990"/>
  </r>
  <r>
    <s v="36 BO OG HABILITERING"/>
    <x v="35"/>
    <x v="117"/>
    <x v="0"/>
    <x v="0"/>
    <s v="2540 Helse og omsorgstjenester til hjemmeboend"/>
    <n v="6205"/>
  </r>
  <r>
    <s v="36 BO OG HABILITERING"/>
    <x v="35"/>
    <x v="117"/>
    <x v="0"/>
    <x v="110"/>
    <s v="2540 Helse og omsorgstjenester til hjemmeboend"/>
    <n v="200"/>
  </r>
  <r>
    <s v="36 BO OG HABILITERING"/>
    <x v="35"/>
    <x v="117"/>
    <x v="0"/>
    <x v="78"/>
    <s v="2540 Helse og omsorgstjenester til hjemmeboend"/>
    <n v="50"/>
  </r>
  <r>
    <s v="36 BO OG HABILITERING"/>
    <x v="35"/>
    <x v="117"/>
    <x v="0"/>
    <x v="49"/>
    <s v="2540 Helse og omsorgstjenester til hjemmeboend"/>
    <n v="450"/>
  </r>
  <r>
    <s v="36 BO OG HABILITERING"/>
    <x v="35"/>
    <x v="117"/>
    <x v="0"/>
    <x v="111"/>
    <s v="2540 Helse og omsorgstjenester til hjemmeboend"/>
    <n v="100"/>
  </r>
  <r>
    <s v="36 BO OG HABILITERING"/>
    <x v="35"/>
    <x v="117"/>
    <x v="0"/>
    <x v="60"/>
    <s v="2540 Helse og omsorgstjenester til hjemmeboend"/>
    <n v="50"/>
  </r>
  <r>
    <s v="36 BO OG HABILITERING"/>
    <x v="35"/>
    <x v="117"/>
    <x v="0"/>
    <x v="61"/>
    <s v="2540 Helse og omsorgstjenester til hjemmeboend"/>
    <n v="20"/>
  </r>
  <r>
    <s v="36 BO OG HABILITERING"/>
    <x v="35"/>
    <x v="117"/>
    <x v="0"/>
    <x v="3"/>
    <s v="2540 Helse og omsorgstjenester til hjemmeboend"/>
    <n v="1132"/>
  </r>
  <r>
    <s v="36 BO OG HABILITERING"/>
    <x v="35"/>
    <x v="117"/>
    <x v="0"/>
    <x v="4"/>
    <s v="2540 Helse og omsorgstjenester til hjemmeboend"/>
    <n v="17"/>
  </r>
  <r>
    <s v="36 BO OG HABILITERING"/>
    <x v="35"/>
    <x v="117"/>
    <x v="0"/>
    <x v="5"/>
    <s v="2540 Helse og omsorgstjenester til hjemmeboend"/>
    <n v="1157"/>
  </r>
  <r>
    <s v="36 BO OG HABILITERING"/>
    <x v="35"/>
    <x v="117"/>
    <x v="1"/>
    <x v="6"/>
    <s v="2540 Helse og omsorgstjenester til hjemmeboend"/>
    <n v="2"/>
  </r>
  <r>
    <s v="36 BO OG HABILITERING"/>
    <x v="35"/>
    <x v="117"/>
    <x v="1"/>
    <x v="7"/>
    <s v="2540 Helse og omsorgstjenester til hjemmeboend"/>
    <n v="13"/>
  </r>
  <r>
    <s v="36 BO OG HABILITERING"/>
    <x v="35"/>
    <x v="117"/>
    <x v="1"/>
    <x v="30"/>
    <s v="2540 Helse og omsorgstjenester til hjemmeboend"/>
    <n v="10"/>
  </r>
  <r>
    <s v="36 BO OG HABILITERING"/>
    <x v="35"/>
    <x v="117"/>
    <x v="1"/>
    <x v="52"/>
    <s v="2540 Helse og omsorgstjenester til hjemmeboend"/>
    <n v="15"/>
  </r>
  <r>
    <s v="36 BO OG HABILITERING"/>
    <x v="35"/>
    <x v="117"/>
    <x v="1"/>
    <x v="10"/>
    <s v="2540 Helse og omsorgstjenester til hjemmeboend"/>
    <n v="17"/>
  </r>
  <r>
    <s v="36 BO OG HABILITERING"/>
    <x v="35"/>
    <x v="117"/>
    <x v="1"/>
    <x v="84"/>
    <s v="2540 Helse og omsorgstjenester til hjemmeboend"/>
    <n v="13"/>
  </r>
  <r>
    <s v="36 BO OG HABILITERING"/>
    <x v="35"/>
    <x v="117"/>
    <x v="1"/>
    <x v="108"/>
    <s v="2540 Helse og omsorgstjenester til hjemmeboend"/>
    <n v="4"/>
  </r>
  <r>
    <s v="36 BO OG HABILITERING"/>
    <x v="35"/>
    <x v="117"/>
    <x v="1"/>
    <x v="72"/>
    <s v="2540 Helse og omsorgstjenester til hjemmeboend"/>
    <n v="10"/>
  </r>
  <r>
    <s v="36 BO OG HABILITERING"/>
    <x v="35"/>
    <x v="117"/>
    <x v="1"/>
    <x v="123"/>
    <s v="2540 Helse og omsorgstjenester til hjemmeboend"/>
    <n v="200"/>
  </r>
  <r>
    <s v="36 BO OG HABILITERING"/>
    <x v="35"/>
    <x v="117"/>
    <x v="2"/>
    <x v="47"/>
    <s v="2540 Helse og omsorgstjenester til hjemmeboend"/>
    <n v="70"/>
  </r>
  <r>
    <s v="36 BO OG HABILITERING"/>
    <x v="35"/>
    <x v="117"/>
    <x v="6"/>
    <x v="64"/>
    <s v="2540 Helse og omsorgstjenester til hjemmeboend"/>
    <n v="-40"/>
  </r>
  <r>
    <s v="36 BO OG HABILITERING"/>
    <x v="35"/>
    <x v="118"/>
    <x v="0"/>
    <x v="0"/>
    <s v="2540 Helse og omsorgstjenester til hjemmeboend"/>
    <n v="7160"/>
  </r>
  <r>
    <s v="36 BO OG HABILITERING"/>
    <x v="35"/>
    <x v="118"/>
    <x v="0"/>
    <x v="110"/>
    <s v="2540 Helse og omsorgstjenester til hjemmeboend"/>
    <n v="160"/>
  </r>
  <r>
    <s v="36 BO OG HABILITERING"/>
    <x v="35"/>
    <x v="118"/>
    <x v="0"/>
    <x v="78"/>
    <s v="2540 Helse og omsorgstjenester til hjemmeboend"/>
    <n v="50"/>
  </r>
  <r>
    <s v="36 BO OG HABILITERING"/>
    <x v="35"/>
    <x v="118"/>
    <x v="0"/>
    <x v="49"/>
    <s v="2540 Helse og omsorgstjenester til hjemmeboend"/>
    <n v="600"/>
  </r>
  <r>
    <s v="36 BO OG HABILITERING"/>
    <x v="35"/>
    <x v="118"/>
    <x v="0"/>
    <x v="111"/>
    <s v="2540 Helse og omsorgstjenester til hjemmeboend"/>
    <n v="100"/>
  </r>
  <r>
    <s v="36 BO OG HABILITERING"/>
    <x v="35"/>
    <x v="118"/>
    <x v="0"/>
    <x v="60"/>
    <s v="2540 Helse og omsorgstjenester til hjemmeboend"/>
    <n v="50"/>
  </r>
  <r>
    <s v="36 BO OG HABILITERING"/>
    <x v="35"/>
    <x v="118"/>
    <x v="0"/>
    <x v="61"/>
    <s v="2540 Helse og omsorgstjenester til hjemmeboend"/>
    <n v="20"/>
  </r>
  <r>
    <s v="36 BO OG HABILITERING"/>
    <x v="35"/>
    <x v="118"/>
    <x v="0"/>
    <x v="3"/>
    <s v="2540 Helse og omsorgstjenester til hjemmeboend"/>
    <n v="1302"/>
  </r>
  <r>
    <s v="36 BO OG HABILITERING"/>
    <x v="35"/>
    <x v="118"/>
    <x v="0"/>
    <x v="4"/>
    <s v="2540 Helse og omsorgstjenester til hjemmeboend"/>
    <n v="17"/>
  </r>
  <r>
    <s v="36 BO OG HABILITERING"/>
    <x v="35"/>
    <x v="118"/>
    <x v="0"/>
    <x v="5"/>
    <s v="2540 Helse og omsorgstjenester til hjemmeboend"/>
    <n v="1331"/>
  </r>
  <r>
    <s v="36 BO OG HABILITERING"/>
    <x v="35"/>
    <x v="118"/>
    <x v="1"/>
    <x v="6"/>
    <s v="2540 Helse og omsorgstjenester til hjemmeboend"/>
    <n v="2"/>
  </r>
  <r>
    <s v="36 BO OG HABILITERING"/>
    <x v="35"/>
    <x v="118"/>
    <x v="1"/>
    <x v="7"/>
    <s v="2540 Helse og omsorgstjenester til hjemmeboend"/>
    <n v="13"/>
  </r>
  <r>
    <s v="36 BO OG HABILITERING"/>
    <x v="35"/>
    <x v="118"/>
    <x v="1"/>
    <x v="52"/>
    <s v="2540 Helse og omsorgstjenester til hjemmeboend"/>
    <n v="26"/>
  </r>
  <r>
    <s v="36 BO OG HABILITERING"/>
    <x v="35"/>
    <x v="118"/>
    <x v="1"/>
    <x v="84"/>
    <s v="2540 Helse og omsorgstjenester til hjemmeboend"/>
    <n v="20"/>
  </r>
  <r>
    <s v="36 BO OG HABILITERING"/>
    <x v="35"/>
    <x v="118"/>
    <x v="1"/>
    <x v="108"/>
    <s v="2540 Helse og omsorgstjenester til hjemmeboend"/>
    <n v="4"/>
  </r>
  <r>
    <s v="36 BO OG HABILITERING"/>
    <x v="35"/>
    <x v="118"/>
    <x v="1"/>
    <x v="72"/>
    <s v="2540 Helse og omsorgstjenester til hjemmeboend"/>
    <n v="20"/>
  </r>
  <r>
    <s v="36 BO OG HABILITERING"/>
    <x v="35"/>
    <x v="118"/>
    <x v="1"/>
    <x v="123"/>
    <s v="2540 Helse og omsorgstjenester til hjemmeboend"/>
    <n v="186"/>
  </r>
  <r>
    <s v="36 BO OG HABILITERING"/>
    <x v="35"/>
    <x v="118"/>
    <x v="2"/>
    <x v="47"/>
    <s v="2540 Helse og omsorgstjenester til hjemmeboend"/>
    <n v="70"/>
  </r>
  <r>
    <s v="36 BO OG HABILITERING"/>
    <x v="35"/>
    <x v="118"/>
    <x v="6"/>
    <x v="64"/>
    <s v="2540 Helse og omsorgstjenester til hjemmeboend"/>
    <n v="-50"/>
  </r>
  <r>
    <s v="36 BO OG HABILITERING"/>
    <x v="35"/>
    <x v="119"/>
    <x v="0"/>
    <x v="0"/>
    <s v="2530 Helse og omsorgstjenester i institusjon"/>
    <n v="6145"/>
  </r>
  <r>
    <s v="36 BO OG HABILITERING"/>
    <x v="35"/>
    <x v="119"/>
    <x v="0"/>
    <x v="110"/>
    <s v="2540 Helse og omsorgstjenester til hjemmeboend"/>
    <n v="150"/>
  </r>
  <r>
    <s v="36 BO OG HABILITERING"/>
    <x v="35"/>
    <x v="119"/>
    <x v="0"/>
    <x v="78"/>
    <s v="2540 Helse og omsorgstjenester til hjemmeboend"/>
    <n v="50"/>
  </r>
  <r>
    <s v="36 BO OG HABILITERING"/>
    <x v="35"/>
    <x v="119"/>
    <x v="0"/>
    <x v="49"/>
    <s v="2540 Helse og omsorgstjenester til hjemmeboend"/>
    <n v="400"/>
  </r>
  <r>
    <s v="36 BO OG HABILITERING"/>
    <x v="35"/>
    <x v="119"/>
    <x v="0"/>
    <x v="111"/>
    <s v="2540 Helse og omsorgstjenester til hjemmeboend"/>
    <n v="80"/>
  </r>
  <r>
    <s v="36 BO OG HABILITERING"/>
    <x v="35"/>
    <x v="119"/>
    <x v="0"/>
    <x v="60"/>
    <s v="2540 Helse og omsorgstjenester til hjemmeboend"/>
    <n v="35"/>
  </r>
  <r>
    <s v="36 BO OG HABILITERING"/>
    <x v="35"/>
    <x v="119"/>
    <x v="0"/>
    <x v="61"/>
    <s v="2540 Helse og omsorgstjenester til hjemmeboend"/>
    <n v="20"/>
  </r>
  <r>
    <s v="36 BO OG HABILITERING"/>
    <x v="35"/>
    <x v="119"/>
    <x v="0"/>
    <x v="3"/>
    <s v="2530 Helse og omsorgstjenester i institusjon"/>
    <n v="983"/>
  </r>
  <r>
    <s v="36 BO OG HABILITERING"/>
    <x v="35"/>
    <x v="119"/>
    <x v="0"/>
    <x v="3"/>
    <s v="2540 Helse og omsorgstjenester til hjemmeboend"/>
    <n v="118"/>
  </r>
  <r>
    <s v="36 BO OG HABILITERING"/>
    <x v="35"/>
    <x v="119"/>
    <x v="0"/>
    <x v="4"/>
    <s v="2540 Helse og omsorgstjenester til hjemmeboend"/>
    <n v="3"/>
  </r>
  <r>
    <s v="36 BO OG HABILITERING"/>
    <x v="35"/>
    <x v="119"/>
    <x v="0"/>
    <x v="5"/>
    <s v="2530 Helse og omsorgstjenester i institusjon"/>
    <n v="1005"/>
  </r>
  <r>
    <s v="36 BO OG HABILITERING"/>
    <x v="35"/>
    <x v="119"/>
    <x v="0"/>
    <x v="5"/>
    <s v="2540 Helse og omsorgstjenester til hjemmeboend"/>
    <n v="120"/>
  </r>
  <r>
    <s v="36 BO OG HABILITERING"/>
    <x v="35"/>
    <x v="119"/>
    <x v="1"/>
    <x v="51"/>
    <s v="2540 Helse og omsorgstjenester til hjemmeboend"/>
    <n v="50"/>
  </r>
  <r>
    <s v="36 BO OG HABILITERING"/>
    <x v="35"/>
    <x v="119"/>
    <x v="1"/>
    <x v="7"/>
    <s v="2540 Helse og omsorgstjenester til hjemmeboend"/>
    <n v="20"/>
  </r>
  <r>
    <s v="36 BO OG HABILITERING"/>
    <x v="35"/>
    <x v="119"/>
    <x v="1"/>
    <x v="84"/>
    <s v="2540 Helse og omsorgstjenester til hjemmeboend"/>
    <n v="15"/>
  </r>
  <r>
    <s v="36 BO OG HABILITERING"/>
    <x v="35"/>
    <x v="119"/>
    <x v="1"/>
    <x v="108"/>
    <s v="2530 Helse og omsorgstjenester i institusjon"/>
    <n v="12"/>
  </r>
  <r>
    <s v="36 BO OG HABILITERING"/>
    <x v="35"/>
    <x v="119"/>
    <x v="1"/>
    <x v="72"/>
    <s v="2540 Helse og omsorgstjenester til hjemmeboend"/>
    <n v="25"/>
  </r>
  <r>
    <s v="36 BO OG HABILITERING"/>
    <x v="35"/>
    <x v="119"/>
    <x v="1"/>
    <x v="123"/>
    <s v="2530 Helse og omsorgstjenester i institusjon"/>
    <n v="120"/>
  </r>
  <r>
    <s v="36 BO OG HABILITERING"/>
    <x v="35"/>
    <x v="119"/>
    <x v="1"/>
    <x v="14"/>
    <s v="2540 Helse og omsorgstjenester til hjemmeboend"/>
    <n v="4"/>
  </r>
  <r>
    <s v="36 BO OG HABILITERING"/>
    <x v="35"/>
    <x v="119"/>
    <x v="2"/>
    <x v="47"/>
    <s v="2530 Helse og omsorgstjenester i institusjon"/>
    <n v="90"/>
  </r>
  <r>
    <s v="36 BO OG HABILITERING"/>
    <x v="35"/>
    <x v="120"/>
    <x v="0"/>
    <x v="0"/>
    <s v="2540 Helse og omsorgstjenester til hjemmeboend"/>
    <n v="6493"/>
  </r>
  <r>
    <s v="36 BO OG HABILITERING"/>
    <x v="35"/>
    <x v="120"/>
    <x v="0"/>
    <x v="110"/>
    <s v="2540 Helse og omsorgstjenester til hjemmeboend"/>
    <n v="170"/>
  </r>
  <r>
    <s v="36 BO OG HABILITERING"/>
    <x v="35"/>
    <x v="120"/>
    <x v="0"/>
    <x v="78"/>
    <s v="2540 Helse og omsorgstjenester til hjemmeboend"/>
    <n v="50"/>
  </r>
  <r>
    <s v="36 BO OG HABILITERING"/>
    <x v="35"/>
    <x v="120"/>
    <x v="0"/>
    <x v="49"/>
    <s v="2540 Helse og omsorgstjenester til hjemmeboend"/>
    <n v="430"/>
  </r>
  <r>
    <s v="36 BO OG HABILITERING"/>
    <x v="35"/>
    <x v="120"/>
    <x v="0"/>
    <x v="111"/>
    <s v="2540 Helse og omsorgstjenester til hjemmeboend"/>
    <n v="80"/>
  </r>
  <r>
    <s v="36 BO OG HABILITERING"/>
    <x v="35"/>
    <x v="120"/>
    <x v="0"/>
    <x v="60"/>
    <s v="2540 Helse og omsorgstjenester til hjemmeboend"/>
    <n v="50"/>
  </r>
  <r>
    <s v="36 BO OG HABILITERING"/>
    <x v="35"/>
    <x v="120"/>
    <x v="0"/>
    <x v="61"/>
    <s v="2540 Helse og omsorgstjenester til hjemmeboend"/>
    <n v="20"/>
  </r>
  <r>
    <s v="36 BO OG HABILITERING"/>
    <x v="35"/>
    <x v="120"/>
    <x v="0"/>
    <x v="3"/>
    <s v="2540 Helse og omsorgstjenester til hjemmeboend"/>
    <n v="1167"/>
  </r>
  <r>
    <s v="36 BO OG HABILITERING"/>
    <x v="35"/>
    <x v="120"/>
    <x v="0"/>
    <x v="4"/>
    <s v="2540 Helse og omsorgstjenester til hjemmeboend"/>
    <n v="16"/>
  </r>
  <r>
    <s v="36 BO OG HABILITERING"/>
    <x v="35"/>
    <x v="120"/>
    <x v="0"/>
    <x v="5"/>
    <s v="2540 Helse og omsorgstjenester til hjemmeboend"/>
    <n v="1193"/>
  </r>
  <r>
    <s v="36 BO OG HABILITERING"/>
    <x v="35"/>
    <x v="120"/>
    <x v="1"/>
    <x v="6"/>
    <s v="2540 Helse og omsorgstjenester til hjemmeboend"/>
    <n v="2"/>
  </r>
  <r>
    <s v="36 BO OG HABILITERING"/>
    <x v="35"/>
    <x v="120"/>
    <x v="1"/>
    <x v="7"/>
    <s v="2540 Helse og omsorgstjenester til hjemmeboend"/>
    <n v="13"/>
  </r>
  <r>
    <s v="36 BO OG HABILITERING"/>
    <x v="35"/>
    <x v="120"/>
    <x v="1"/>
    <x v="52"/>
    <s v="2540 Helse og omsorgstjenester til hjemmeboend"/>
    <n v="5"/>
  </r>
  <r>
    <s v="36 BO OG HABILITERING"/>
    <x v="35"/>
    <x v="120"/>
    <x v="1"/>
    <x v="84"/>
    <s v="2540 Helse og omsorgstjenester til hjemmeboend"/>
    <n v="20"/>
  </r>
  <r>
    <s v="36 BO OG HABILITERING"/>
    <x v="35"/>
    <x v="120"/>
    <x v="1"/>
    <x v="72"/>
    <s v="2540 Helse og omsorgstjenester til hjemmeboend"/>
    <n v="9"/>
  </r>
  <r>
    <s v="36 BO OG HABILITERING"/>
    <x v="35"/>
    <x v="120"/>
    <x v="1"/>
    <x v="123"/>
    <s v="2540 Helse og omsorgstjenester til hjemmeboend"/>
    <n v="115"/>
  </r>
  <r>
    <s v="36 BO OG HABILITERING"/>
    <x v="35"/>
    <x v="120"/>
    <x v="1"/>
    <x v="14"/>
    <s v="2540 Helse og omsorgstjenester til hjemmeboend"/>
    <n v="3"/>
  </r>
  <r>
    <s v="36 BO OG HABILITERING"/>
    <x v="35"/>
    <x v="120"/>
    <x v="6"/>
    <x v="64"/>
    <s v="2540 Helse og omsorgstjenester til hjemmeboend"/>
    <n v="-12"/>
  </r>
  <r>
    <s v="36 BO OG HABILITERING"/>
    <x v="35"/>
    <x v="121"/>
    <x v="0"/>
    <x v="0"/>
    <s v="2540 Helse og omsorgstjenester til hjemmeboend"/>
    <n v="5514"/>
  </r>
  <r>
    <s v="36 BO OG HABILITERING"/>
    <x v="35"/>
    <x v="121"/>
    <x v="0"/>
    <x v="110"/>
    <s v="2540 Helse og omsorgstjenester til hjemmeboend"/>
    <n v="176"/>
  </r>
  <r>
    <s v="36 BO OG HABILITERING"/>
    <x v="35"/>
    <x v="121"/>
    <x v="0"/>
    <x v="78"/>
    <s v="2540 Helse og omsorgstjenester til hjemmeboend"/>
    <n v="50"/>
  </r>
  <r>
    <s v="36 BO OG HABILITERING"/>
    <x v="35"/>
    <x v="121"/>
    <x v="0"/>
    <x v="49"/>
    <s v="2540 Helse og omsorgstjenester til hjemmeboend"/>
    <n v="400"/>
  </r>
  <r>
    <s v="36 BO OG HABILITERING"/>
    <x v="35"/>
    <x v="121"/>
    <x v="0"/>
    <x v="111"/>
    <s v="2540 Helse og omsorgstjenester til hjemmeboend"/>
    <n v="53"/>
  </r>
  <r>
    <s v="36 BO OG HABILITERING"/>
    <x v="35"/>
    <x v="121"/>
    <x v="0"/>
    <x v="60"/>
    <s v="2540 Helse og omsorgstjenester til hjemmeboend"/>
    <n v="50"/>
  </r>
  <r>
    <s v="36 BO OG HABILITERING"/>
    <x v="35"/>
    <x v="121"/>
    <x v="0"/>
    <x v="61"/>
    <s v="2540 Helse og omsorgstjenester til hjemmeboend"/>
    <n v="20"/>
  </r>
  <r>
    <s v="36 BO OG HABILITERING"/>
    <x v="35"/>
    <x v="121"/>
    <x v="0"/>
    <x v="3"/>
    <s v="2540 Helse og omsorgstjenester til hjemmeboend"/>
    <n v="1002"/>
  </r>
  <r>
    <s v="36 BO OG HABILITERING"/>
    <x v="35"/>
    <x v="121"/>
    <x v="0"/>
    <x v="4"/>
    <s v="2540 Helse og omsorgstjenester til hjemmeboend"/>
    <n v="15"/>
  </r>
  <r>
    <s v="36 BO OG HABILITERING"/>
    <x v="35"/>
    <x v="121"/>
    <x v="0"/>
    <x v="5"/>
    <s v="2540 Helse og omsorgstjenester til hjemmeboend"/>
    <n v="1024"/>
  </r>
  <r>
    <s v="36 BO OG HABILITERING"/>
    <x v="35"/>
    <x v="121"/>
    <x v="1"/>
    <x v="6"/>
    <s v="2540 Helse og omsorgstjenester til hjemmeboend"/>
    <n v="2"/>
  </r>
  <r>
    <s v="36 BO OG HABILITERING"/>
    <x v="35"/>
    <x v="121"/>
    <x v="1"/>
    <x v="7"/>
    <s v="2540 Helse og omsorgstjenester til hjemmeboend"/>
    <n v="20"/>
  </r>
  <r>
    <s v="36 BO OG HABILITERING"/>
    <x v="35"/>
    <x v="121"/>
    <x v="1"/>
    <x v="52"/>
    <s v="2540 Helse og omsorgstjenester til hjemmeboend"/>
    <n v="21"/>
  </r>
  <r>
    <s v="36 BO OG HABILITERING"/>
    <x v="35"/>
    <x v="121"/>
    <x v="1"/>
    <x v="84"/>
    <s v="2540 Helse og omsorgstjenester til hjemmeboend"/>
    <n v="15"/>
  </r>
  <r>
    <s v="36 BO OG HABILITERING"/>
    <x v="35"/>
    <x v="121"/>
    <x v="1"/>
    <x v="108"/>
    <s v="2540 Helse og omsorgstjenester til hjemmeboend"/>
    <n v="10"/>
  </r>
  <r>
    <s v="36 BO OG HABILITERING"/>
    <x v="35"/>
    <x v="121"/>
    <x v="1"/>
    <x v="72"/>
    <s v="2540 Helse og omsorgstjenester til hjemmeboend"/>
    <n v="11"/>
  </r>
  <r>
    <s v="36 BO OG HABILITERING"/>
    <x v="35"/>
    <x v="121"/>
    <x v="1"/>
    <x v="123"/>
    <s v="2540 Helse og omsorgstjenester til hjemmeboend"/>
    <n v="120"/>
  </r>
  <r>
    <s v="36 BO OG HABILITERING"/>
    <x v="35"/>
    <x v="121"/>
    <x v="1"/>
    <x v="14"/>
    <s v="2540 Helse og omsorgstjenester til hjemmeboend"/>
    <n v="3"/>
  </r>
  <r>
    <s v="36 BO OG HABILITERING"/>
    <x v="35"/>
    <x v="121"/>
    <x v="2"/>
    <x v="47"/>
    <s v="2540 Helse og omsorgstjenester til hjemmeboend"/>
    <n v="70"/>
  </r>
  <r>
    <s v="36 BO OG HABILITERING"/>
    <x v="35"/>
    <x v="121"/>
    <x v="6"/>
    <x v="64"/>
    <s v="2540 Helse og omsorgstjenester til hjemmeboend"/>
    <n v="-35"/>
  </r>
  <r>
    <s v="36 BO OG HABILITERING"/>
    <x v="35"/>
    <x v="122"/>
    <x v="0"/>
    <x v="0"/>
    <s v="2540 Helse og omsorgstjenester til hjemmeboend"/>
    <n v="3003"/>
  </r>
  <r>
    <s v="36 BO OG HABILITERING"/>
    <x v="35"/>
    <x v="122"/>
    <x v="0"/>
    <x v="110"/>
    <s v="2540 Helse og omsorgstjenester til hjemmeboend"/>
    <n v="50"/>
  </r>
  <r>
    <s v="36 BO OG HABILITERING"/>
    <x v="35"/>
    <x v="122"/>
    <x v="0"/>
    <x v="78"/>
    <s v="2540 Helse og omsorgstjenester til hjemmeboend"/>
    <n v="50"/>
  </r>
  <r>
    <s v="36 BO OG HABILITERING"/>
    <x v="35"/>
    <x v="122"/>
    <x v="0"/>
    <x v="49"/>
    <s v="2540 Helse og omsorgstjenester til hjemmeboend"/>
    <n v="160"/>
  </r>
  <r>
    <s v="36 BO OG HABILITERING"/>
    <x v="35"/>
    <x v="122"/>
    <x v="0"/>
    <x v="111"/>
    <s v="2540 Helse og omsorgstjenester til hjemmeboend"/>
    <n v="62"/>
  </r>
  <r>
    <s v="36 BO OG HABILITERING"/>
    <x v="35"/>
    <x v="122"/>
    <x v="0"/>
    <x v="60"/>
    <s v="2540 Helse og omsorgstjenester til hjemmeboend"/>
    <n v="30"/>
  </r>
  <r>
    <s v="36 BO OG HABILITERING"/>
    <x v="35"/>
    <x v="122"/>
    <x v="0"/>
    <x v="61"/>
    <s v="2540 Helse og omsorgstjenester til hjemmeboend"/>
    <n v="10"/>
  </r>
  <r>
    <s v="36 BO OG HABILITERING"/>
    <x v="35"/>
    <x v="122"/>
    <x v="0"/>
    <x v="3"/>
    <s v="2540 Helse og omsorgstjenester til hjemmeboend"/>
    <n v="538"/>
  </r>
  <r>
    <s v="36 BO OG HABILITERING"/>
    <x v="35"/>
    <x v="122"/>
    <x v="0"/>
    <x v="4"/>
    <s v="2540 Helse og omsorgstjenester til hjemmeboend"/>
    <n v="10"/>
  </r>
  <r>
    <s v="36 BO OG HABILITERING"/>
    <x v="35"/>
    <x v="122"/>
    <x v="0"/>
    <x v="5"/>
    <s v="2540 Helse og omsorgstjenester til hjemmeboend"/>
    <n v="550"/>
  </r>
  <r>
    <s v="36 BO OG HABILITERING"/>
    <x v="35"/>
    <x v="122"/>
    <x v="1"/>
    <x v="7"/>
    <s v="2540 Helse og omsorgstjenester til hjemmeboend"/>
    <n v="8"/>
  </r>
  <r>
    <s v="36 BO OG HABILITERING"/>
    <x v="35"/>
    <x v="122"/>
    <x v="1"/>
    <x v="52"/>
    <s v="2540 Helse og omsorgstjenester til hjemmeboend"/>
    <n v="7"/>
  </r>
  <r>
    <s v="36 BO OG HABILITERING"/>
    <x v="35"/>
    <x v="122"/>
    <x v="1"/>
    <x v="84"/>
    <s v="2540 Helse og omsorgstjenester til hjemmeboend"/>
    <n v="7"/>
  </r>
  <r>
    <s v="36 BO OG HABILITERING"/>
    <x v="35"/>
    <x v="122"/>
    <x v="1"/>
    <x v="72"/>
    <s v="2540 Helse og omsorgstjenester til hjemmeboend"/>
    <n v="5"/>
  </r>
  <r>
    <s v="36 BO OG HABILITERING"/>
    <x v="35"/>
    <x v="122"/>
    <x v="1"/>
    <x v="123"/>
    <s v="2540 Helse og omsorgstjenester til hjemmeboend"/>
    <n v="120"/>
  </r>
  <r>
    <s v="36 BO OG HABILITERING"/>
    <x v="35"/>
    <x v="122"/>
    <x v="6"/>
    <x v="64"/>
    <s v="2540 Helse og omsorgstjenester til hjemmeboend"/>
    <n v="-35"/>
  </r>
  <r>
    <s v="36 BO OG HABILITERING"/>
    <x v="35"/>
    <x v="122"/>
    <x v="4"/>
    <x v="43"/>
    <s v="2540 Helse og omsorgstjenester til hjemmeboend"/>
    <n v="-15"/>
  </r>
  <r>
    <s v="36 BO OG HABILITERING"/>
    <x v="35"/>
    <x v="123"/>
    <x v="0"/>
    <x v="0"/>
    <s v="2540 Helse og omsorgstjenester til hjemmeboend"/>
    <n v="3067"/>
  </r>
  <r>
    <s v="36 BO OG HABILITERING"/>
    <x v="35"/>
    <x v="123"/>
    <x v="0"/>
    <x v="110"/>
    <s v="2540 Helse og omsorgstjenester til hjemmeboend"/>
    <n v="120"/>
  </r>
  <r>
    <s v="36 BO OG HABILITERING"/>
    <x v="35"/>
    <x v="123"/>
    <x v="0"/>
    <x v="78"/>
    <s v="2540 Helse og omsorgstjenester til hjemmeboend"/>
    <n v="50"/>
  </r>
  <r>
    <s v="36 BO OG HABILITERING"/>
    <x v="35"/>
    <x v="123"/>
    <x v="0"/>
    <x v="49"/>
    <s v="2540 Helse og omsorgstjenester til hjemmeboend"/>
    <n v="160"/>
  </r>
  <r>
    <s v="36 BO OG HABILITERING"/>
    <x v="35"/>
    <x v="123"/>
    <x v="0"/>
    <x v="111"/>
    <s v="2540 Helse og omsorgstjenester til hjemmeboend"/>
    <n v="20"/>
  </r>
  <r>
    <s v="36 BO OG HABILITERING"/>
    <x v="35"/>
    <x v="123"/>
    <x v="0"/>
    <x v="60"/>
    <s v="2540 Helse og omsorgstjenester til hjemmeboend"/>
    <n v="20"/>
  </r>
  <r>
    <s v="36 BO OG HABILITERING"/>
    <x v="35"/>
    <x v="123"/>
    <x v="0"/>
    <x v="61"/>
    <s v="2540 Helse og omsorgstjenester til hjemmeboend"/>
    <n v="15"/>
  </r>
  <r>
    <s v="36 BO OG HABILITERING"/>
    <x v="35"/>
    <x v="123"/>
    <x v="0"/>
    <x v="3"/>
    <s v="2540 Helse og omsorgstjenester til hjemmeboend"/>
    <n v="553"/>
  </r>
  <r>
    <s v="36 BO OG HABILITERING"/>
    <x v="35"/>
    <x v="123"/>
    <x v="0"/>
    <x v="4"/>
    <s v="2540 Helse og omsorgstjenester til hjemmeboend"/>
    <n v="3"/>
  </r>
  <r>
    <s v="36 BO OG HABILITERING"/>
    <x v="35"/>
    <x v="123"/>
    <x v="0"/>
    <x v="5"/>
    <s v="2540 Helse og omsorgstjenester til hjemmeboend"/>
    <n v="565"/>
  </r>
  <r>
    <s v="36 BO OG HABILITERING"/>
    <x v="35"/>
    <x v="123"/>
    <x v="1"/>
    <x v="7"/>
    <s v="2540 Helse og omsorgstjenester til hjemmeboend"/>
    <n v="5"/>
  </r>
  <r>
    <s v="36 BO OG HABILITERING"/>
    <x v="35"/>
    <x v="123"/>
    <x v="1"/>
    <x v="84"/>
    <s v="2540 Helse og omsorgstjenester til hjemmeboend"/>
    <n v="7"/>
  </r>
  <r>
    <s v="36 BO OG HABILITERING"/>
    <x v="35"/>
    <x v="123"/>
    <x v="1"/>
    <x v="25"/>
    <s v="2540 Helse og omsorgstjenester til hjemmeboend"/>
    <n v="90"/>
  </r>
  <r>
    <s v="36 BO OG HABILITERING"/>
    <x v="35"/>
    <x v="123"/>
    <x v="1"/>
    <x v="14"/>
    <s v="2540 Helse og omsorgstjenester til hjemmeboend"/>
    <n v="3"/>
  </r>
  <r>
    <s v="36 BO OG HABILITERING"/>
    <x v="35"/>
    <x v="123"/>
    <x v="6"/>
    <x v="64"/>
    <s v="2540 Helse og omsorgstjenester til hjemmeboend"/>
    <n v="-3"/>
  </r>
  <r>
    <s v="36 BO OG HABILITERING"/>
    <x v="35"/>
    <x v="124"/>
    <x v="0"/>
    <x v="0"/>
    <s v="2540 Helse og omsorgstjenester til hjemmeboend"/>
    <n v="8702"/>
  </r>
  <r>
    <s v="36 BO OG HABILITERING"/>
    <x v="35"/>
    <x v="124"/>
    <x v="0"/>
    <x v="110"/>
    <s v="2540 Helse og omsorgstjenester til hjemmeboend"/>
    <n v="180"/>
  </r>
  <r>
    <s v="36 BO OG HABILITERING"/>
    <x v="35"/>
    <x v="124"/>
    <x v="0"/>
    <x v="78"/>
    <s v="2540 Helse og omsorgstjenester til hjemmeboend"/>
    <n v="50"/>
  </r>
  <r>
    <s v="36 BO OG HABILITERING"/>
    <x v="35"/>
    <x v="124"/>
    <x v="0"/>
    <x v="49"/>
    <s v="2540 Helse og omsorgstjenester til hjemmeboend"/>
    <n v="500"/>
  </r>
  <r>
    <s v="36 BO OG HABILITERING"/>
    <x v="35"/>
    <x v="124"/>
    <x v="0"/>
    <x v="111"/>
    <s v="2540 Helse og omsorgstjenester til hjemmeboend"/>
    <n v="100"/>
  </r>
  <r>
    <s v="36 BO OG HABILITERING"/>
    <x v="35"/>
    <x v="124"/>
    <x v="0"/>
    <x v="60"/>
    <s v="2540 Helse og omsorgstjenester til hjemmeboend"/>
    <n v="50"/>
  </r>
  <r>
    <s v="36 BO OG HABILITERING"/>
    <x v="35"/>
    <x v="124"/>
    <x v="0"/>
    <x v="61"/>
    <s v="2540 Helse og omsorgstjenester til hjemmeboend"/>
    <n v="20"/>
  </r>
  <r>
    <s v="36 BO OG HABILITERING"/>
    <x v="35"/>
    <x v="124"/>
    <x v="0"/>
    <x v="3"/>
    <s v="2540 Helse og omsorgstjenester til hjemmeboend"/>
    <n v="1536"/>
  </r>
  <r>
    <s v="36 BO OG HABILITERING"/>
    <x v="35"/>
    <x v="124"/>
    <x v="0"/>
    <x v="4"/>
    <s v="2540 Helse og omsorgstjenester til hjemmeboend"/>
    <n v="15"/>
  </r>
  <r>
    <s v="36 BO OG HABILITERING"/>
    <x v="35"/>
    <x v="124"/>
    <x v="0"/>
    <x v="5"/>
    <s v="2540 Helse og omsorgstjenester til hjemmeboend"/>
    <n v="1570"/>
  </r>
  <r>
    <s v="36 BO OG HABILITERING"/>
    <x v="35"/>
    <x v="124"/>
    <x v="1"/>
    <x v="6"/>
    <s v="2540 Helse og omsorgstjenester til hjemmeboend"/>
    <n v="2"/>
  </r>
  <r>
    <s v="36 BO OG HABILITERING"/>
    <x v="35"/>
    <x v="124"/>
    <x v="1"/>
    <x v="7"/>
    <s v="2540 Helse og omsorgstjenester til hjemmeboend"/>
    <n v="15"/>
  </r>
  <r>
    <s v="36 BO OG HABILITERING"/>
    <x v="35"/>
    <x v="124"/>
    <x v="1"/>
    <x v="84"/>
    <s v="2540 Helse og omsorgstjenester til hjemmeboend"/>
    <n v="18"/>
  </r>
  <r>
    <s v="36 BO OG HABILITERING"/>
    <x v="35"/>
    <x v="124"/>
    <x v="1"/>
    <x v="72"/>
    <s v="2540 Helse og omsorgstjenester til hjemmeboend"/>
    <n v="27"/>
  </r>
  <r>
    <s v="36 BO OG HABILITERING"/>
    <x v="35"/>
    <x v="124"/>
    <x v="1"/>
    <x v="123"/>
    <s v="2540 Helse og omsorgstjenester til hjemmeboend"/>
    <n v="100"/>
  </r>
  <r>
    <s v="36 BO OG HABILITERING"/>
    <x v="35"/>
    <x v="124"/>
    <x v="1"/>
    <x v="14"/>
    <s v="2540 Helse og omsorgstjenester til hjemmeboend"/>
    <n v="3"/>
  </r>
  <r>
    <s v="36 BO OG HABILITERING"/>
    <x v="35"/>
    <x v="124"/>
    <x v="6"/>
    <x v="64"/>
    <s v="2540 Helse og omsorgstjenester til hjemmeboend"/>
    <n v="-7"/>
  </r>
  <r>
    <s v="36 BO OG HABILITERING"/>
    <x v="35"/>
    <x v="125"/>
    <x v="0"/>
    <x v="0"/>
    <s v="2540 Helse og omsorgstjenester til hjemmeboend"/>
    <n v="5358"/>
  </r>
  <r>
    <s v="36 BO OG HABILITERING"/>
    <x v="35"/>
    <x v="125"/>
    <x v="0"/>
    <x v="110"/>
    <s v="2540 Helse og omsorgstjenester til hjemmeboend"/>
    <n v="170"/>
  </r>
  <r>
    <s v="36 BO OG HABILITERING"/>
    <x v="35"/>
    <x v="125"/>
    <x v="0"/>
    <x v="78"/>
    <s v="2540 Helse og omsorgstjenester til hjemmeboend"/>
    <n v="50"/>
  </r>
  <r>
    <s v="36 BO OG HABILITERING"/>
    <x v="35"/>
    <x v="125"/>
    <x v="0"/>
    <x v="49"/>
    <s v="2540 Helse og omsorgstjenester til hjemmeboend"/>
    <n v="350"/>
  </r>
  <r>
    <s v="36 BO OG HABILITERING"/>
    <x v="35"/>
    <x v="125"/>
    <x v="0"/>
    <x v="111"/>
    <s v="2540 Helse og omsorgstjenester til hjemmeboend"/>
    <n v="105"/>
  </r>
  <r>
    <s v="36 BO OG HABILITERING"/>
    <x v="35"/>
    <x v="125"/>
    <x v="0"/>
    <x v="60"/>
    <s v="2540 Helse og omsorgstjenester til hjemmeboend"/>
    <n v="50"/>
  </r>
  <r>
    <s v="36 BO OG HABILITERING"/>
    <x v="35"/>
    <x v="125"/>
    <x v="0"/>
    <x v="61"/>
    <s v="2540 Helse og omsorgstjenester til hjemmeboend"/>
    <n v="20"/>
  </r>
  <r>
    <s v="36 BO OG HABILITERING"/>
    <x v="35"/>
    <x v="125"/>
    <x v="0"/>
    <x v="3"/>
    <s v="2540 Helse og omsorgstjenester til hjemmeboend"/>
    <n v="976"/>
  </r>
  <r>
    <s v="36 BO OG HABILITERING"/>
    <x v="35"/>
    <x v="125"/>
    <x v="0"/>
    <x v="4"/>
    <s v="2540 Helse og omsorgstjenester til hjemmeboend"/>
    <n v="15"/>
  </r>
  <r>
    <s v="36 BO OG HABILITERING"/>
    <x v="35"/>
    <x v="125"/>
    <x v="0"/>
    <x v="5"/>
    <s v="2540 Helse og omsorgstjenester til hjemmeboend"/>
    <n v="998"/>
  </r>
  <r>
    <s v="36 BO OG HABILITERING"/>
    <x v="35"/>
    <x v="125"/>
    <x v="1"/>
    <x v="6"/>
    <s v="2540 Helse og omsorgstjenester til hjemmeboend"/>
    <n v="2"/>
  </r>
  <r>
    <s v="36 BO OG HABILITERING"/>
    <x v="35"/>
    <x v="125"/>
    <x v="1"/>
    <x v="7"/>
    <s v="2540 Helse og omsorgstjenester til hjemmeboend"/>
    <n v="10"/>
  </r>
  <r>
    <s v="36 BO OG HABILITERING"/>
    <x v="35"/>
    <x v="125"/>
    <x v="1"/>
    <x v="84"/>
    <s v="2540 Helse og omsorgstjenester til hjemmeboend"/>
    <n v="14"/>
  </r>
  <r>
    <s v="36 BO OG HABILITERING"/>
    <x v="35"/>
    <x v="125"/>
    <x v="1"/>
    <x v="123"/>
    <s v="2540 Helse og omsorgstjenester til hjemmeboend"/>
    <n v="100"/>
  </r>
  <r>
    <s v="36 BO OG HABILITERING"/>
    <x v="35"/>
    <x v="125"/>
    <x v="1"/>
    <x v="14"/>
    <s v="2540 Helse og omsorgstjenester til hjemmeboend"/>
    <n v="3"/>
  </r>
  <r>
    <s v="36 BO OG HABILITERING"/>
    <x v="35"/>
    <x v="125"/>
    <x v="6"/>
    <x v="64"/>
    <s v="2540 Helse og omsorgstjenester til hjemmeboend"/>
    <n v="-14"/>
  </r>
  <r>
    <s v="36 BO OG HABILITERING"/>
    <x v="35"/>
    <x v="126"/>
    <x v="0"/>
    <x v="0"/>
    <s v="2540 Helse og omsorgstjenester til hjemmeboend"/>
    <n v="4668"/>
  </r>
  <r>
    <s v="36 BO OG HABILITERING"/>
    <x v="35"/>
    <x v="126"/>
    <x v="0"/>
    <x v="110"/>
    <s v="2540 Helse og omsorgstjenester til hjemmeboend"/>
    <n v="130"/>
  </r>
  <r>
    <s v="36 BO OG HABILITERING"/>
    <x v="35"/>
    <x v="126"/>
    <x v="0"/>
    <x v="78"/>
    <s v="2540 Helse og omsorgstjenester til hjemmeboend"/>
    <n v="50"/>
  </r>
  <r>
    <s v="36 BO OG HABILITERING"/>
    <x v="35"/>
    <x v="126"/>
    <x v="0"/>
    <x v="49"/>
    <s v="2540 Helse og omsorgstjenester til hjemmeboend"/>
    <n v="300"/>
  </r>
  <r>
    <s v="36 BO OG HABILITERING"/>
    <x v="35"/>
    <x v="126"/>
    <x v="0"/>
    <x v="111"/>
    <s v="2540 Helse og omsorgstjenester til hjemmeboend"/>
    <n v="40"/>
  </r>
  <r>
    <s v="36 BO OG HABILITERING"/>
    <x v="35"/>
    <x v="126"/>
    <x v="0"/>
    <x v="60"/>
    <s v="2540 Helse og omsorgstjenester til hjemmeboend"/>
    <n v="40"/>
  </r>
  <r>
    <s v="36 BO OG HABILITERING"/>
    <x v="35"/>
    <x v="126"/>
    <x v="0"/>
    <x v="61"/>
    <s v="2540 Helse og omsorgstjenester til hjemmeboend"/>
    <n v="15"/>
  </r>
  <r>
    <s v="36 BO OG HABILITERING"/>
    <x v="35"/>
    <x v="126"/>
    <x v="0"/>
    <x v="3"/>
    <s v="2540 Helse og omsorgstjenester til hjemmeboend"/>
    <n v="839"/>
  </r>
  <r>
    <s v="36 BO OG HABILITERING"/>
    <x v="35"/>
    <x v="126"/>
    <x v="0"/>
    <x v="4"/>
    <s v="2540 Helse og omsorgstjenester til hjemmeboend"/>
    <n v="23"/>
  </r>
  <r>
    <s v="36 BO OG HABILITERING"/>
    <x v="35"/>
    <x v="126"/>
    <x v="0"/>
    <x v="5"/>
    <s v="2540 Helse og omsorgstjenester til hjemmeboend"/>
    <n v="858"/>
  </r>
  <r>
    <s v="36 BO OG HABILITERING"/>
    <x v="35"/>
    <x v="126"/>
    <x v="1"/>
    <x v="6"/>
    <s v="2540 Helse og omsorgstjenester til hjemmeboend"/>
    <n v="2"/>
  </r>
  <r>
    <s v="36 BO OG HABILITERING"/>
    <x v="35"/>
    <x v="126"/>
    <x v="1"/>
    <x v="7"/>
    <s v="2540 Helse og omsorgstjenester til hjemmeboend"/>
    <n v="8"/>
  </r>
  <r>
    <s v="36 BO OG HABILITERING"/>
    <x v="35"/>
    <x v="126"/>
    <x v="1"/>
    <x v="84"/>
    <s v="2010 Førskole/barnehage"/>
    <n v="10"/>
  </r>
  <r>
    <s v="36 BO OG HABILITERING"/>
    <x v="35"/>
    <x v="126"/>
    <x v="1"/>
    <x v="123"/>
    <s v="2540 Helse og omsorgstjenester til hjemmeboend"/>
    <n v="100"/>
  </r>
  <r>
    <s v="36 BO OG HABILITERING"/>
    <x v="35"/>
    <x v="126"/>
    <x v="6"/>
    <x v="64"/>
    <s v="2540 Helse og omsorgstjenester til hjemmeboend"/>
    <n v="-14"/>
  </r>
  <r>
    <s v="36 BO OG HABILITERING"/>
    <x v="35"/>
    <x v="127"/>
    <x v="0"/>
    <x v="0"/>
    <s v="2540 Helse og omsorgstjenester til hjemmeboend"/>
    <n v="7076"/>
  </r>
  <r>
    <s v="36 BO OG HABILITERING"/>
    <x v="35"/>
    <x v="127"/>
    <x v="0"/>
    <x v="110"/>
    <s v="2540 Helse og omsorgstjenester til hjemmeboend"/>
    <n v="207"/>
  </r>
  <r>
    <s v="36 BO OG HABILITERING"/>
    <x v="35"/>
    <x v="127"/>
    <x v="0"/>
    <x v="78"/>
    <s v="2540 Helse og omsorgstjenester til hjemmeboend"/>
    <n v="50"/>
  </r>
  <r>
    <s v="36 BO OG HABILITERING"/>
    <x v="35"/>
    <x v="127"/>
    <x v="0"/>
    <x v="49"/>
    <s v="2540 Helse og omsorgstjenester til hjemmeboend"/>
    <n v="410"/>
  </r>
  <r>
    <s v="36 BO OG HABILITERING"/>
    <x v="35"/>
    <x v="127"/>
    <x v="0"/>
    <x v="111"/>
    <s v="2540 Helse og omsorgstjenester til hjemmeboend"/>
    <n v="70"/>
  </r>
  <r>
    <s v="36 BO OG HABILITERING"/>
    <x v="35"/>
    <x v="127"/>
    <x v="0"/>
    <x v="60"/>
    <s v="2540 Helse og omsorgstjenester til hjemmeboend"/>
    <n v="50"/>
  </r>
  <r>
    <s v="36 BO OG HABILITERING"/>
    <x v="35"/>
    <x v="127"/>
    <x v="0"/>
    <x v="61"/>
    <s v="2540 Helse og omsorgstjenester til hjemmeboend"/>
    <n v="20"/>
  </r>
  <r>
    <s v="36 BO OG HABILITERING"/>
    <x v="35"/>
    <x v="127"/>
    <x v="0"/>
    <x v="3"/>
    <s v="2540 Helse og omsorgstjenester til hjemmeboend"/>
    <n v="1261"/>
  </r>
  <r>
    <s v="36 BO OG HABILITERING"/>
    <x v="35"/>
    <x v="127"/>
    <x v="0"/>
    <x v="4"/>
    <s v="2540 Helse og omsorgstjenester til hjemmeboend"/>
    <n v="18"/>
  </r>
  <r>
    <s v="36 BO OG HABILITERING"/>
    <x v="35"/>
    <x v="127"/>
    <x v="0"/>
    <x v="5"/>
    <s v="2540 Helse og omsorgstjenester til hjemmeboend"/>
    <n v="1290"/>
  </r>
  <r>
    <s v="36 BO OG HABILITERING"/>
    <x v="35"/>
    <x v="127"/>
    <x v="1"/>
    <x v="6"/>
    <s v="2540 Helse og omsorgstjenester til hjemmeboend"/>
    <n v="2"/>
  </r>
  <r>
    <s v="36 BO OG HABILITERING"/>
    <x v="35"/>
    <x v="127"/>
    <x v="1"/>
    <x v="7"/>
    <s v="2540 Helse og omsorgstjenester til hjemmeboend"/>
    <n v="15"/>
  </r>
  <r>
    <s v="36 BO OG HABILITERING"/>
    <x v="35"/>
    <x v="127"/>
    <x v="1"/>
    <x v="84"/>
    <s v="2540 Helse og omsorgstjenester til hjemmeboend"/>
    <n v="18"/>
  </r>
  <r>
    <s v="36 BO OG HABILITERING"/>
    <x v="35"/>
    <x v="127"/>
    <x v="1"/>
    <x v="14"/>
    <s v="2540 Helse og omsorgstjenester til hjemmeboend"/>
    <n v="3"/>
  </r>
  <r>
    <s v="36 BO OG HABILITERING"/>
    <x v="35"/>
    <x v="127"/>
    <x v="6"/>
    <x v="64"/>
    <s v="2540 Helse og omsorgstjenester til hjemmeboend"/>
    <n v="-12"/>
  </r>
  <r>
    <s v="36 BO OG HABILITERING"/>
    <x v="35"/>
    <x v="128"/>
    <x v="0"/>
    <x v="0"/>
    <s v="2540 Helse og omsorgstjenester til hjemmeboend"/>
    <n v="7479"/>
  </r>
  <r>
    <s v="36 BO OG HABILITERING"/>
    <x v="35"/>
    <x v="128"/>
    <x v="0"/>
    <x v="110"/>
    <s v="2540 Helse og omsorgstjenester til hjemmeboend"/>
    <n v="125"/>
  </r>
  <r>
    <s v="36 BO OG HABILITERING"/>
    <x v="35"/>
    <x v="128"/>
    <x v="0"/>
    <x v="78"/>
    <s v="2540 Helse og omsorgstjenester til hjemmeboend"/>
    <n v="50"/>
  </r>
  <r>
    <s v="36 BO OG HABILITERING"/>
    <x v="35"/>
    <x v="128"/>
    <x v="0"/>
    <x v="49"/>
    <s v="2540 Helse og omsorgstjenester til hjemmeboend"/>
    <n v="450"/>
  </r>
  <r>
    <s v="36 BO OG HABILITERING"/>
    <x v="35"/>
    <x v="128"/>
    <x v="0"/>
    <x v="111"/>
    <s v="2540 Helse og omsorgstjenester til hjemmeboend"/>
    <n v="135"/>
  </r>
  <r>
    <s v="36 BO OG HABILITERING"/>
    <x v="35"/>
    <x v="128"/>
    <x v="0"/>
    <x v="60"/>
    <s v="2540 Helse og omsorgstjenester til hjemmeboend"/>
    <n v="50"/>
  </r>
  <r>
    <s v="36 BO OG HABILITERING"/>
    <x v="35"/>
    <x v="128"/>
    <x v="0"/>
    <x v="61"/>
    <s v="2540 Helse og omsorgstjenester til hjemmeboend"/>
    <n v="20"/>
  </r>
  <r>
    <s v="36 BO OG HABILITERING"/>
    <x v="35"/>
    <x v="128"/>
    <x v="0"/>
    <x v="3"/>
    <s v="2540 Helse og omsorgstjenester til hjemmeboend"/>
    <n v="1329"/>
  </r>
  <r>
    <s v="36 BO OG HABILITERING"/>
    <x v="35"/>
    <x v="128"/>
    <x v="0"/>
    <x v="4"/>
    <s v="2540 Helse og omsorgstjenester til hjemmeboend"/>
    <n v="24"/>
  </r>
  <r>
    <s v="36 BO OG HABILITERING"/>
    <x v="35"/>
    <x v="128"/>
    <x v="0"/>
    <x v="5"/>
    <s v="2540 Helse og omsorgstjenester til hjemmeboend"/>
    <n v="1359"/>
  </r>
  <r>
    <s v="36 BO OG HABILITERING"/>
    <x v="35"/>
    <x v="128"/>
    <x v="1"/>
    <x v="6"/>
    <s v="2540 Helse og omsorgstjenester til hjemmeboend"/>
    <n v="2"/>
  </r>
  <r>
    <s v="36 BO OG HABILITERING"/>
    <x v="35"/>
    <x v="128"/>
    <x v="1"/>
    <x v="7"/>
    <s v="2540 Helse og omsorgstjenester til hjemmeboend"/>
    <n v="13"/>
  </r>
  <r>
    <s v="36 BO OG HABILITERING"/>
    <x v="35"/>
    <x v="128"/>
    <x v="1"/>
    <x v="52"/>
    <s v="2540 Helse og omsorgstjenester til hjemmeboend"/>
    <n v="4"/>
  </r>
  <r>
    <s v="36 BO OG HABILITERING"/>
    <x v="35"/>
    <x v="128"/>
    <x v="1"/>
    <x v="84"/>
    <s v="2540 Helse og omsorgstjenester til hjemmeboend"/>
    <n v="18"/>
  </r>
  <r>
    <s v="36 BO OG HABILITERING"/>
    <x v="35"/>
    <x v="128"/>
    <x v="1"/>
    <x v="123"/>
    <s v="2540 Helse og omsorgstjenester til hjemmeboend"/>
    <n v="105"/>
  </r>
  <r>
    <s v="36 BO OG HABILITERING"/>
    <x v="35"/>
    <x v="128"/>
    <x v="1"/>
    <x v="14"/>
    <s v="2540 Helse og omsorgstjenester til hjemmeboend"/>
    <n v="3"/>
  </r>
  <r>
    <s v="36 BO OG HABILITERING"/>
    <x v="35"/>
    <x v="128"/>
    <x v="6"/>
    <x v="64"/>
    <s v="2540 Helse og omsorgstjenester til hjemmeboend"/>
    <n v="-13"/>
  </r>
  <r>
    <s v="36 BO OG HABILITERING"/>
    <x v="35"/>
    <x v="129"/>
    <x v="0"/>
    <x v="0"/>
    <s v="2540 Helse og omsorgstjenester til hjemmeboend"/>
    <n v="4225"/>
  </r>
  <r>
    <s v="36 BO OG HABILITERING"/>
    <x v="35"/>
    <x v="129"/>
    <x v="0"/>
    <x v="110"/>
    <s v="2540 Helse og omsorgstjenester til hjemmeboend"/>
    <n v="85"/>
  </r>
  <r>
    <s v="36 BO OG HABILITERING"/>
    <x v="35"/>
    <x v="129"/>
    <x v="0"/>
    <x v="78"/>
    <s v="2540 Helse og omsorgstjenester til hjemmeboend"/>
    <n v="50"/>
  </r>
  <r>
    <s v="36 BO OG HABILITERING"/>
    <x v="35"/>
    <x v="129"/>
    <x v="0"/>
    <x v="49"/>
    <s v="2540 Helse og omsorgstjenester til hjemmeboend"/>
    <n v="350"/>
  </r>
  <r>
    <s v="36 BO OG HABILITERING"/>
    <x v="35"/>
    <x v="129"/>
    <x v="0"/>
    <x v="111"/>
    <s v="2540 Helse og omsorgstjenester til hjemmeboend"/>
    <n v="100"/>
  </r>
  <r>
    <s v="36 BO OG HABILITERING"/>
    <x v="35"/>
    <x v="129"/>
    <x v="0"/>
    <x v="60"/>
    <s v="2540 Helse og omsorgstjenester til hjemmeboend"/>
    <n v="50"/>
  </r>
  <r>
    <s v="36 BO OG HABILITERING"/>
    <x v="35"/>
    <x v="129"/>
    <x v="0"/>
    <x v="61"/>
    <s v="2540 Helse og omsorgstjenester til hjemmeboend"/>
    <n v="20"/>
  </r>
  <r>
    <s v="36 BO OG HABILITERING"/>
    <x v="35"/>
    <x v="129"/>
    <x v="0"/>
    <x v="3"/>
    <s v="2540 Helse og omsorgstjenester til hjemmeboend"/>
    <n v="781"/>
  </r>
  <r>
    <s v="36 BO OG HABILITERING"/>
    <x v="35"/>
    <x v="129"/>
    <x v="0"/>
    <x v="4"/>
    <s v="2540 Helse og omsorgstjenester til hjemmeboend"/>
    <n v="7"/>
  </r>
  <r>
    <s v="36 BO OG HABILITERING"/>
    <x v="35"/>
    <x v="129"/>
    <x v="0"/>
    <x v="5"/>
    <s v="2540 Helse og omsorgstjenester til hjemmeboend"/>
    <n v="798"/>
  </r>
  <r>
    <s v="36 BO OG HABILITERING"/>
    <x v="35"/>
    <x v="129"/>
    <x v="1"/>
    <x v="6"/>
    <s v="2540 Helse og omsorgstjenester til hjemmeboend"/>
    <n v="2"/>
  </r>
  <r>
    <s v="36 BO OG HABILITERING"/>
    <x v="35"/>
    <x v="129"/>
    <x v="1"/>
    <x v="7"/>
    <s v="2540 Helse og omsorgstjenester til hjemmeboend"/>
    <n v="12"/>
  </r>
  <r>
    <s v="36 BO OG HABILITERING"/>
    <x v="35"/>
    <x v="129"/>
    <x v="1"/>
    <x v="52"/>
    <s v="2540 Helse og omsorgstjenester til hjemmeboend"/>
    <n v="12"/>
  </r>
  <r>
    <s v="36 BO OG HABILITERING"/>
    <x v="35"/>
    <x v="129"/>
    <x v="1"/>
    <x v="84"/>
    <s v="2540 Helse og omsorgstjenester til hjemmeboend"/>
    <n v="10"/>
  </r>
  <r>
    <s v="36 BO OG HABILITERING"/>
    <x v="35"/>
    <x v="129"/>
    <x v="1"/>
    <x v="108"/>
    <s v="2540 Helse og omsorgstjenester til hjemmeboend"/>
    <n v="15"/>
  </r>
  <r>
    <s v="36 BO OG HABILITERING"/>
    <x v="35"/>
    <x v="129"/>
    <x v="1"/>
    <x v="72"/>
    <s v="2540 Helse og omsorgstjenester til hjemmeboend"/>
    <n v="13"/>
  </r>
  <r>
    <s v="36 BO OG HABILITERING"/>
    <x v="35"/>
    <x v="129"/>
    <x v="1"/>
    <x v="123"/>
    <s v="2540 Helse og omsorgstjenester til hjemmeboend"/>
    <n v="102"/>
  </r>
  <r>
    <s v="36 BO OG HABILITERING"/>
    <x v="35"/>
    <x v="129"/>
    <x v="2"/>
    <x v="47"/>
    <s v="2540 Helse og omsorgstjenester til hjemmeboend"/>
    <n v="70"/>
  </r>
  <r>
    <s v="36 BO OG HABILITERING"/>
    <x v="35"/>
    <x v="129"/>
    <x v="6"/>
    <x v="64"/>
    <s v="2540 Helse og omsorgstjenester til hjemmeboend"/>
    <n v="-5"/>
  </r>
  <r>
    <s v="36 BO OG HABILITERING"/>
    <x v="35"/>
    <x v="130"/>
    <x v="0"/>
    <x v="0"/>
    <s v="2540 Helse og omsorgstjenester til hjemmeboend"/>
    <n v="9476"/>
  </r>
  <r>
    <s v="36 BO OG HABILITERING"/>
    <x v="35"/>
    <x v="130"/>
    <x v="0"/>
    <x v="110"/>
    <s v="2540 Helse og omsorgstjenester til hjemmeboend"/>
    <n v="220"/>
  </r>
  <r>
    <s v="36 BO OG HABILITERING"/>
    <x v="35"/>
    <x v="130"/>
    <x v="0"/>
    <x v="78"/>
    <s v="2540 Helse og omsorgstjenester til hjemmeboend"/>
    <n v="100"/>
  </r>
  <r>
    <s v="36 BO OG HABILITERING"/>
    <x v="35"/>
    <x v="130"/>
    <x v="0"/>
    <x v="49"/>
    <s v="2540 Helse og omsorgstjenester til hjemmeboend"/>
    <n v="520"/>
  </r>
  <r>
    <s v="36 BO OG HABILITERING"/>
    <x v="35"/>
    <x v="130"/>
    <x v="0"/>
    <x v="111"/>
    <s v="2540 Helse og omsorgstjenester til hjemmeboend"/>
    <n v="150"/>
  </r>
  <r>
    <s v="36 BO OG HABILITERING"/>
    <x v="35"/>
    <x v="130"/>
    <x v="0"/>
    <x v="60"/>
    <s v="2540 Helse og omsorgstjenester til hjemmeboend"/>
    <n v="400"/>
  </r>
  <r>
    <s v="36 BO OG HABILITERING"/>
    <x v="35"/>
    <x v="130"/>
    <x v="0"/>
    <x v="61"/>
    <s v="2540 Helse og omsorgstjenester til hjemmeboend"/>
    <n v="100"/>
  </r>
  <r>
    <s v="36 BO OG HABILITERING"/>
    <x v="35"/>
    <x v="130"/>
    <x v="0"/>
    <x v="3"/>
    <s v="2540 Helse og omsorgstjenester til hjemmeboend"/>
    <n v="1755"/>
  </r>
  <r>
    <s v="36 BO OG HABILITERING"/>
    <x v="35"/>
    <x v="130"/>
    <x v="0"/>
    <x v="4"/>
    <s v="2540 Helse og omsorgstjenester til hjemmeboend"/>
    <n v="25"/>
  </r>
  <r>
    <s v="36 BO OG HABILITERING"/>
    <x v="35"/>
    <x v="130"/>
    <x v="0"/>
    <x v="5"/>
    <s v="2540 Helse og omsorgstjenester til hjemmeboend"/>
    <n v="1794"/>
  </r>
  <r>
    <s v="36 BO OG HABILITERING"/>
    <x v="35"/>
    <x v="130"/>
    <x v="1"/>
    <x v="6"/>
    <s v="2540 Helse og omsorgstjenester til hjemmeboend"/>
    <n v="2"/>
  </r>
  <r>
    <s v="36 BO OG HABILITERING"/>
    <x v="35"/>
    <x v="130"/>
    <x v="1"/>
    <x v="7"/>
    <s v="2540 Helse og omsorgstjenester til hjemmeboend"/>
    <n v="15"/>
  </r>
  <r>
    <s v="36 BO OG HABILITERING"/>
    <x v="35"/>
    <x v="130"/>
    <x v="1"/>
    <x v="84"/>
    <s v="2540 Helse og omsorgstjenester til hjemmeboend"/>
    <n v="33"/>
  </r>
  <r>
    <s v="36 BO OG HABILITERING"/>
    <x v="35"/>
    <x v="130"/>
    <x v="1"/>
    <x v="123"/>
    <s v="2540 Helse og omsorgstjenester til hjemmeboend"/>
    <n v="137"/>
  </r>
  <r>
    <s v="36 BO OG HABILITERING"/>
    <x v="35"/>
    <x v="130"/>
    <x v="1"/>
    <x v="14"/>
    <s v="2540 Helse og omsorgstjenester til hjemmeboend"/>
    <n v="3"/>
  </r>
  <r>
    <s v="36 BO OG HABILITERING"/>
    <x v="35"/>
    <x v="130"/>
    <x v="6"/>
    <x v="64"/>
    <s v="2540 Helse og omsorgstjenester til hjemmeboend"/>
    <n v="-5"/>
  </r>
  <r>
    <s v="36 BO OG HABILITERING"/>
    <x v="35"/>
    <x v="131"/>
    <x v="0"/>
    <x v="0"/>
    <s v="2340 Aktiviserings- og servicetjenester overfor eldre og personer med funksjonsnedset"/>
    <n v="1223"/>
  </r>
  <r>
    <s v="36 BO OG HABILITERING"/>
    <x v="35"/>
    <x v="131"/>
    <x v="0"/>
    <x v="78"/>
    <s v="2340 Aktiviserings- og servicetjenester overfor eldre og personer med funksjonsnedset"/>
    <n v="10"/>
  </r>
  <r>
    <s v="36 BO OG HABILITERING"/>
    <x v="35"/>
    <x v="131"/>
    <x v="0"/>
    <x v="42"/>
    <s v="2340 Aktiviserings- og servicetjenester overfor eldre og personer med funksjonsnedset"/>
    <n v="35"/>
  </r>
  <r>
    <s v="36 BO OG HABILITERING"/>
    <x v="35"/>
    <x v="131"/>
    <x v="0"/>
    <x v="60"/>
    <s v="2340 Aktiviserings- og servicetjenester overfor eldre og personer med funksjonsnedset"/>
    <n v="10"/>
  </r>
  <r>
    <s v="36 BO OG HABILITERING"/>
    <x v="35"/>
    <x v="131"/>
    <x v="0"/>
    <x v="3"/>
    <s v="2340 Aktiviserings- og servicetjenester overfor eldre og personer med funksjonsnedset"/>
    <n v="204"/>
  </r>
  <r>
    <s v="36 BO OG HABILITERING"/>
    <x v="35"/>
    <x v="131"/>
    <x v="0"/>
    <x v="5"/>
    <s v="2340 Aktiviserings- og servicetjenester overfor eldre og personer med funksjonsnedset"/>
    <n v="209"/>
  </r>
  <r>
    <s v="36 BO OG HABILITERING"/>
    <x v="35"/>
    <x v="131"/>
    <x v="1"/>
    <x v="6"/>
    <s v="2340 Aktiviserings- og servicetjenester overfor eldre og personer med funksjonsnedset"/>
    <n v="2"/>
  </r>
  <r>
    <s v="36 BO OG HABILITERING"/>
    <x v="35"/>
    <x v="131"/>
    <x v="1"/>
    <x v="7"/>
    <s v="2340 Aktiviserings- og servicetjenester overfor eldre og personer med funksjonsnedset"/>
    <n v="20"/>
  </r>
  <r>
    <s v="36 BO OG HABILITERING"/>
    <x v="35"/>
    <x v="131"/>
    <x v="1"/>
    <x v="93"/>
    <s v="2340 Aktiviserings- og servicetjenester overfor eldre og personer med funksjonsnedset"/>
    <n v="70"/>
  </r>
  <r>
    <s v="36 BO OG HABILITERING"/>
    <x v="35"/>
    <x v="131"/>
    <x v="1"/>
    <x v="52"/>
    <s v="2340 Aktiviserings- og servicetjenester overfor eldre og personer med funksjonsnedset"/>
    <n v="10"/>
  </r>
  <r>
    <s v="36 BO OG HABILITERING"/>
    <x v="35"/>
    <x v="131"/>
    <x v="1"/>
    <x v="84"/>
    <s v="2340 Aktiviserings- og servicetjenester overfor eldre og personer med funksjonsnedset"/>
    <n v="2"/>
  </r>
  <r>
    <s v="36 BO OG HABILITERING"/>
    <x v="35"/>
    <x v="131"/>
    <x v="1"/>
    <x v="72"/>
    <s v="2340 Aktiviserings- og servicetjenester overfor eldre og personer med funksjonsnedset"/>
    <n v="70"/>
  </r>
  <r>
    <s v="36 BO OG HABILITERING"/>
    <x v="35"/>
    <x v="131"/>
    <x v="1"/>
    <x v="25"/>
    <s v="2340 Aktiviserings- og servicetjenester overfor eldre og personer med funksjonsnedset"/>
    <n v="500"/>
  </r>
  <r>
    <s v="36 BO OG HABILITERING"/>
    <x v="35"/>
    <x v="131"/>
    <x v="1"/>
    <x v="14"/>
    <s v="2340 Aktiviserings- og servicetjenester overfor eldre og personer med funksjonsnedset"/>
    <n v="5"/>
  </r>
  <r>
    <s v="36 BO OG HABILITERING"/>
    <x v="35"/>
    <x v="131"/>
    <x v="6"/>
    <x v="106"/>
    <s v="2340 Aktiviserings- og servicetjenester overfor eldre og personer med funksjonsnedset"/>
    <n v="-100"/>
  </r>
  <r>
    <s v="36 BO OG HABILITERING"/>
    <x v="35"/>
    <x v="132"/>
    <x v="0"/>
    <x v="0"/>
    <s v="2340 Aktiviserings- og servicetjenester overfor eldre og personer med funksjonsnedset"/>
    <n v="1616"/>
  </r>
  <r>
    <s v="36 BO OG HABILITERING"/>
    <x v="35"/>
    <x v="132"/>
    <x v="0"/>
    <x v="78"/>
    <s v="2340 Aktiviserings- og servicetjenester overfor eldre og personer med funksjonsnedset"/>
    <n v="30"/>
  </r>
  <r>
    <s v="36 BO OG HABILITERING"/>
    <x v="35"/>
    <x v="132"/>
    <x v="0"/>
    <x v="42"/>
    <s v="2340 Aktiviserings- og servicetjenester overfor eldre og personer med funksjonsnedset"/>
    <n v="132"/>
  </r>
  <r>
    <s v="36 BO OG HABILITERING"/>
    <x v="35"/>
    <x v="132"/>
    <x v="0"/>
    <x v="60"/>
    <s v="2340 Aktiviserings- og servicetjenester overfor eldre og personer med funksjonsnedset"/>
    <n v="15"/>
  </r>
  <r>
    <s v="36 BO OG HABILITERING"/>
    <x v="35"/>
    <x v="132"/>
    <x v="0"/>
    <x v="61"/>
    <s v="2340 Aktiviserings- og servicetjenester overfor eldre og personer med funksjonsnedset"/>
    <n v="5"/>
  </r>
  <r>
    <s v="36 BO OG HABILITERING"/>
    <x v="35"/>
    <x v="132"/>
    <x v="0"/>
    <x v="122"/>
    <s v="2340 Aktiviserings- og servicetjenester overfor eldre og personer med funksjonsnedset"/>
    <n v="172.226"/>
  </r>
  <r>
    <s v="36 BO OG HABILITERING"/>
    <x v="35"/>
    <x v="132"/>
    <x v="0"/>
    <x v="3"/>
    <s v="2340 Aktiviserings- og servicetjenester overfor eldre og personer med funksjonsnedset"/>
    <n v="315"/>
  </r>
  <r>
    <s v="36 BO OG HABILITERING"/>
    <x v="35"/>
    <x v="132"/>
    <x v="0"/>
    <x v="4"/>
    <s v="2340 Aktiviserings- og servicetjenester overfor eldre og personer med funksjonsnedset"/>
    <n v="5"/>
  </r>
  <r>
    <s v="36 BO OG HABILITERING"/>
    <x v="35"/>
    <x v="132"/>
    <x v="0"/>
    <x v="5"/>
    <s v="2340 Aktiviserings- og servicetjenester overfor eldre og personer med funksjonsnedset"/>
    <n v="322"/>
  </r>
  <r>
    <s v="36 BO OG HABILITERING"/>
    <x v="35"/>
    <x v="132"/>
    <x v="1"/>
    <x v="51"/>
    <s v="2340 Aktiviserings- og servicetjenester overfor eldre og personer med funksjonsnedset"/>
    <n v="60"/>
  </r>
  <r>
    <s v="36 BO OG HABILITERING"/>
    <x v="35"/>
    <x v="132"/>
    <x v="1"/>
    <x v="7"/>
    <s v="2340 Aktiviserings- og servicetjenester overfor eldre og personer med funksjonsnedset"/>
    <n v="55"/>
  </r>
  <r>
    <s v="36 BO OG HABILITERING"/>
    <x v="35"/>
    <x v="132"/>
    <x v="1"/>
    <x v="93"/>
    <s v="2340 Aktiviserings- og servicetjenester overfor eldre og personer med funksjonsnedset"/>
    <n v="60"/>
  </r>
  <r>
    <s v="36 BO OG HABILITERING"/>
    <x v="35"/>
    <x v="132"/>
    <x v="1"/>
    <x v="52"/>
    <s v="2340 Aktiviserings- og servicetjenester overfor eldre og personer med funksjonsnedset"/>
    <n v="7"/>
  </r>
  <r>
    <s v="36 BO OG HABILITERING"/>
    <x v="35"/>
    <x v="132"/>
    <x v="1"/>
    <x v="24"/>
    <s v="2340 Aktiviserings- og servicetjenester overfor eldre og personer med funksjonsnedset"/>
    <n v="3"/>
  </r>
  <r>
    <s v="36 BO OG HABILITERING"/>
    <x v="35"/>
    <x v="132"/>
    <x v="1"/>
    <x v="84"/>
    <s v="2340 Aktiviserings- og servicetjenester overfor eldre og personer med funksjonsnedset"/>
    <n v="8"/>
  </r>
  <r>
    <s v="36 BO OG HABILITERING"/>
    <x v="35"/>
    <x v="132"/>
    <x v="1"/>
    <x v="72"/>
    <s v="2340 Aktiviserings- og servicetjenester overfor eldre og personer med funksjonsnedset"/>
    <n v="130"/>
  </r>
  <r>
    <s v="36 BO OG HABILITERING"/>
    <x v="35"/>
    <x v="132"/>
    <x v="1"/>
    <x v="14"/>
    <s v="2340 Aktiviserings- og servicetjenester overfor eldre og personer med funksjonsnedset"/>
    <n v="8"/>
  </r>
  <r>
    <s v="36 BO OG HABILITERING"/>
    <x v="35"/>
    <x v="132"/>
    <x v="1"/>
    <x v="87"/>
    <s v="2340 Aktiviserings- og servicetjenester overfor eldre og personer med funksjonsnedset"/>
    <n v="40"/>
  </r>
  <r>
    <s v="36 BO OG HABILITERING"/>
    <x v="35"/>
    <x v="132"/>
    <x v="2"/>
    <x v="90"/>
    <s v="2340 Aktiviserings- og servicetjenester overfor eldre og personer med funksjonsnedset"/>
    <n v="20"/>
  </r>
  <r>
    <s v="36 BO OG HABILITERING"/>
    <x v="35"/>
    <x v="132"/>
    <x v="2"/>
    <x v="48"/>
    <s v="2340 Aktiviserings- og servicetjenester overfor eldre og personer med funksjonsnedset"/>
    <n v="35"/>
  </r>
  <r>
    <s v="36 BO OG HABILITERING"/>
    <x v="35"/>
    <x v="132"/>
    <x v="6"/>
    <x v="38"/>
    <s v="2340 Aktiviserings- og servicetjenester overfor eldre og personer med funksjonsnedset"/>
    <n v="-75"/>
  </r>
  <r>
    <s v="36 BO OG HABILITERING"/>
    <x v="35"/>
    <x v="132"/>
    <x v="6"/>
    <x v="91"/>
    <s v="2340 Aktiviserings- og servicetjenester overfor eldre og personer med funksjonsnedset"/>
    <n v="-10"/>
  </r>
  <r>
    <s v="36 BO OG HABILITERING"/>
    <x v="35"/>
    <x v="132"/>
    <x v="6"/>
    <x v="106"/>
    <s v="2340 Aktiviserings- og servicetjenester overfor eldre og personer med funksjonsnedset"/>
    <n v="-10"/>
  </r>
  <r>
    <s v="36 BO OG HABILITERING"/>
    <x v="35"/>
    <x v="133"/>
    <x v="0"/>
    <x v="0"/>
    <s v="2340 Aktiviserings- og servicetjenester overfor eldre og personer med funksjonsnedset"/>
    <n v="4913"/>
  </r>
  <r>
    <s v="36 BO OG HABILITERING"/>
    <x v="35"/>
    <x v="133"/>
    <x v="0"/>
    <x v="78"/>
    <s v="2340 Aktiviserings- og servicetjenester overfor eldre og personer med funksjonsnedset"/>
    <n v="50"/>
  </r>
  <r>
    <s v="36 BO OG HABILITERING"/>
    <x v="35"/>
    <x v="133"/>
    <x v="0"/>
    <x v="49"/>
    <s v="2340 Aktiviserings- og servicetjenester overfor eldre og personer med funksjonsnedset"/>
    <n v="30"/>
  </r>
  <r>
    <s v="36 BO OG HABILITERING"/>
    <x v="35"/>
    <x v="133"/>
    <x v="0"/>
    <x v="42"/>
    <s v="2340 Aktiviserings- og servicetjenester overfor eldre og personer med funksjonsnedset"/>
    <n v="230"/>
  </r>
  <r>
    <s v="36 BO OG HABILITERING"/>
    <x v="35"/>
    <x v="133"/>
    <x v="0"/>
    <x v="60"/>
    <s v="2340 Aktiviserings- og servicetjenester overfor eldre og personer med funksjonsnedset"/>
    <n v="20"/>
  </r>
  <r>
    <s v="36 BO OG HABILITERING"/>
    <x v="35"/>
    <x v="133"/>
    <x v="0"/>
    <x v="61"/>
    <s v="2340 Aktiviserings- og servicetjenester overfor eldre og personer med funksjonsnedset"/>
    <n v="5"/>
  </r>
  <r>
    <s v="36 BO OG HABILITERING"/>
    <x v="35"/>
    <x v="133"/>
    <x v="0"/>
    <x v="122"/>
    <s v="2340 Aktiviserings- og servicetjenester overfor eldre og personer med funksjonsnedset"/>
    <n v="335"/>
  </r>
  <r>
    <s v="36 BO OG HABILITERING"/>
    <x v="35"/>
    <x v="133"/>
    <x v="0"/>
    <x v="3"/>
    <s v="2340 Aktiviserings- og servicetjenester overfor eldre og personer med funksjonsnedset"/>
    <n v="893"/>
  </r>
  <r>
    <s v="36 BO OG HABILITERING"/>
    <x v="35"/>
    <x v="133"/>
    <x v="0"/>
    <x v="4"/>
    <s v="2340 Aktiviserings- og servicetjenester overfor eldre og personer med funksjonsnedset"/>
    <n v="7"/>
  </r>
  <r>
    <s v="36 BO OG HABILITERING"/>
    <x v="35"/>
    <x v="133"/>
    <x v="0"/>
    <x v="5"/>
    <s v="2340 Aktiviserings- og servicetjenester overfor eldre og personer med funksjonsnedset"/>
    <n v="913"/>
  </r>
  <r>
    <s v="36 BO OG HABILITERING"/>
    <x v="35"/>
    <x v="133"/>
    <x v="1"/>
    <x v="51"/>
    <s v="2340 Aktiviserings- og servicetjenester overfor eldre og personer med funksjonsnedset"/>
    <n v="310"/>
  </r>
  <r>
    <s v="36 BO OG HABILITERING"/>
    <x v="35"/>
    <x v="133"/>
    <x v="1"/>
    <x v="7"/>
    <s v="2340 Aktiviserings- og servicetjenester overfor eldre og personer med funksjonsnedset"/>
    <n v="150"/>
  </r>
  <r>
    <s v="36 BO OG HABILITERING"/>
    <x v="35"/>
    <x v="133"/>
    <x v="1"/>
    <x v="93"/>
    <s v="2340 Aktiviserings- og servicetjenester overfor eldre og personer med funksjonsnedset"/>
    <n v="110"/>
  </r>
  <r>
    <s v="36 BO OG HABILITERING"/>
    <x v="35"/>
    <x v="133"/>
    <x v="1"/>
    <x v="112"/>
    <s v="2340 Aktiviserings- og servicetjenester overfor eldre og personer med funksjonsnedset"/>
    <n v="8.7739999999999991"/>
  </r>
  <r>
    <s v="36 BO OG HABILITERING"/>
    <x v="35"/>
    <x v="133"/>
    <x v="1"/>
    <x v="84"/>
    <s v="2340 Aktiviserings- og servicetjenester overfor eldre og personer med funksjonsnedset"/>
    <n v="15"/>
  </r>
  <r>
    <s v="36 BO OG HABILITERING"/>
    <x v="35"/>
    <x v="133"/>
    <x v="1"/>
    <x v="62"/>
    <s v="2340 Aktiviserings- og servicetjenester overfor eldre og personer med funksjonsnedset"/>
    <n v="35"/>
  </r>
  <r>
    <s v="36 BO OG HABILITERING"/>
    <x v="35"/>
    <x v="133"/>
    <x v="1"/>
    <x v="108"/>
    <s v="2340 Aktiviserings- og servicetjenester overfor eldre og personer med funksjonsnedset"/>
    <n v="60"/>
  </r>
  <r>
    <s v="36 BO OG HABILITERING"/>
    <x v="35"/>
    <x v="133"/>
    <x v="1"/>
    <x v="53"/>
    <s v="2340 Aktiviserings- og servicetjenester overfor eldre og personer med funksjonsnedset"/>
    <n v="20"/>
  </r>
  <r>
    <s v="36 BO OG HABILITERING"/>
    <x v="35"/>
    <x v="133"/>
    <x v="1"/>
    <x v="72"/>
    <s v="2340 Aktiviserings- og servicetjenester overfor eldre og personer med funksjonsnedset"/>
    <n v="320"/>
  </r>
  <r>
    <s v="36 BO OG HABILITERING"/>
    <x v="35"/>
    <x v="133"/>
    <x v="1"/>
    <x v="14"/>
    <s v="2340 Aktiviserings- og servicetjenester overfor eldre og personer med funksjonsnedset"/>
    <n v="12"/>
  </r>
  <r>
    <s v="36 BO OG HABILITERING"/>
    <x v="35"/>
    <x v="133"/>
    <x v="2"/>
    <x v="15"/>
    <s v="2340 Aktiviserings- og servicetjenester overfor eldre og personer med funksjonsnedset"/>
    <n v="60"/>
  </r>
  <r>
    <s v="36 BO OG HABILITERING"/>
    <x v="35"/>
    <x v="133"/>
    <x v="2"/>
    <x v="47"/>
    <s v="2340 Aktiviserings- og servicetjenester overfor eldre og personer med funksjonsnedset"/>
    <n v="300"/>
  </r>
  <r>
    <s v="36 BO OG HABILITERING"/>
    <x v="35"/>
    <x v="133"/>
    <x v="6"/>
    <x v="38"/>
    <s v="2340 Aktiviserings- og servicetjenester overfor eldre og personer med funksjonsnedset"/>
    <n v="-400"/>
  </r>
  <r>
    <s v="36 BO OG HABILITERING"/>
    <x v="35"/>
    <x v="133"/>
    <x v="6"/>
    <x v="91"/>
    <s v="2340 Aktiviserings- og servicetjenester overfor eldre og personer med funksjonsnedset"/>
    <n v="-8"/>
  </r>
  <r>
    <s v="36 BO OG HABILITERING"/>
    <x v="35"/>
    <x v="133"/>
    <x v="6"/>
    <x v="101"/>
    <s v="2340 Aktiviserings- og servicetjenester overfor eldre og personer med funksjonsnedset"/>
    <n v="-105"/>
  </r>
  <r>
    <s v="36 BO OG HABILITERING"/>
    <x v="35"/>
    <x v="133"/>
    <x v="4"/>
    <x v="29"/>
    <s v="2340 Aktiviserings- og servicetjenester overfor eldre og personer med funksjonsnedset"/>
    <n v="-100"/>
  </r>
  <r>
    <s v="36 BO OG HABILITERING"/>
    <x v="35"/>
    <x v="134"/>
    <x v="0"/>
    <x v="0"/>
    <s v="2340 Aktiviserings- og servicetjenester overfor eldre og personer med funksjonsnedset"/>
    <n v="711"/>
  </r>
  <r>
    <s v="36 BO OG HABILITERING"/>
    <x v="35"/>
    <x v="134"/>
    <x v="0"/>
    <x v="78"/>
    <s v="2340 Aktiviserings- og servicetjenester overfor eldre og personer med funksjonsnedset"/>
    <n v="20"/>
  </r>
  <r>
    <s v="36 BO OG HABILITERING"/>
    <x v="35"/>
    <x v="134"/>
    <x v="0"/>
    <x v="60"/>
    <s v="2340 Aktiviserings- og servicetjenester overfor eldre og personer med funksjonsnedset"/>
    <n v="15"/>
  </r>
  <r>
    <s v="36 BO OG HABILITERING"/>
    <x v="35"/>
    <x v="134"/>
    <x v="0"/>
    <x v="3"/>
    <s v="2340 Aktiviserings- og servicetjenester overfor eldre og personer med funksjonsnedset"/>
    <n v="119"/>
  </r>
  <r>
    <s v="36 BO OG HABILITERING"/>
    <x v="35"/>
    <x v="134"/>
    <x v="0"/>
    <x v="4"/>
    <s v="2340 Aktiviserings- og servicetjenester overfor eldre og personer med funksjonsnedset"/>
    <n v="3"/>
  </r>
  <r>
    <s v="36 BO OG HABILITERING"/>
    <x v="35"/>
    <x v="134"/>
    <x v="0"/>
    <x v="5"/>
    <s v="2340 Aktiviserings- og servicetjenester overfor eldre og personer med funksjonsnedset"/>
    <n v="122"/>
  </r>
  <r>
    <s v="36 BO OG HABILITERING"/>
    <x v="35"/>
    <x v="134"/>
    <x v="1"/>
    <x v="51"/>
    <s v="2340 Aktiviserings- og servicetjenester overfor eldre og personer med funksjonsnedset"/>
    <n v="10"/>
  </r>
  <r>
    <s v="36 BO OG HABILITERING"/>
    <x v="35"/>
    <x v="134"/>
    <x v="1"/>
    <x v="7"/>
    <s v="2340 Aktiviserings- og servicetjenester overfor eldre og personer med funksjonsnedset"/>
    <n v="15"/>
  </r>
  <r>
    <s v="36 BO OG HABILITERING"/>
    <x v="35"/>
    <x v="134"/>
    <x v="1"/>
    <x v="30"/>
    <s v="2340 Aktiviserings- og servicetjenester overfor eldre og personer med funksjonsnedset"/>
    <n v="5"/>
  </r>
  <r>
    <s v="36 BO OG HABILITERING"/>
    <x v="35"/>
    <x v="134"/>
    <x v="1"/>
    <x v="52"/>
    <s v="2340 Aktiviserings- og servicetjenester overfor eldre og personer med funksjonsnedset"/>
    <n v="8"/>
  </r>
  <r>
    <s v="36 BO OG HABILITERING"/>
    <x v="35"/>
    <x v="134"/>
    <x v="1"/>
    <x v="84"/>
    <s v="2340 Aktiviserings- og servicetjenester overfor eldre og personer med funksjonsnedset"/>
    <n v="2"/>
  </r>
  <r>
    <s v="36 BO OG HABILITERING"/>
    <x v="35"/>
    <x v="134"/>
    <x v="1"/>
    <x v="72"/>
    <s v="2340 Aktiviserings- og servicetjenester overfor eldre og personer med funksjonsnedset"/>
    <n v="29"/>
  </r>
  <r>
    <s v="36 BO OG HABILITERING"/>
    <x v="35"/>
    <x v="134"/>
    <x v="2"/>
    <x v="15"/>
    <s v="2340 Aktiviserings- og servicetjenester overfor eldre og personer med funksjonsnedset"/>
    <n v="8"/>
  </r>
  <r>
    <s v="36 BO OG HABILITERING"/>
    <x v="35"/>
    <x v="134"/>
    <x v="2"/>
    <x v="48"/>
    <s v="2340 Aktiviserings- og servicetjenester overfor eldre og personer med funksjonsnedset"/>
    <n v="3"/>
  </r>
  <r>
    <s v="36 BO OG HABILITERING"/>
    <x v="35"/>
    <x v="135"/>
    <x v="1"/>
    <x v="7"/>
    <s v="2340 Aktiviserings- og servicetjenester overfor eldre og personer med funksjonsnedset"/>
    <n v="10"/>
  </r>
  <r>
    <s v="36 BO OG HABILITERING"/>
    <x v="35"/>
    <x v="135"/>
    <x v="1"/>
    <x v="93"/>
    <s v="2340 Aktiviserings- og servicetjenester overfor eldre og personer med funksjonsnedset"/>
    <n v="10"/>
  </r>
  <r>
    <s v="36 BO OG HABILITERING"/>
    <x v="35"/>
    <x v="135"/>
    <x v="1"/>
    <x v="30"/>
    <s v="2340 Aktiviserings- og servicetjenester overfor eldre og personer med funksjonsnedset"/>
    <n v="6"/>
  </r>
  <r>
    <s v="36 BO OG HABILITERING"/>
    <x v="35"/>
    <x v="135"/>
    <x v="1"/>
    <x v="72"/>
    <s v="2340 Aktiviserings- og servicetjenester overfor eldre og personer med funksjonsnedset"/>
    <n v="55"/>
  </r>
  <r>
    <s v="36 BO OG HABILITERING"/>
    <x v="35"/>
    <x v="135"/>
    <x v="1"/>
    <x v="14"/>
    <s v="2340 Aktiviserings- og servicetjenester overfor eldre og personer med funksjonsnedset"/>
    <n v="4"/>
  </r>
  <r>
    <s v="36 BO OG HABILITERING"/>
    <x v="35"/>
    <x v="135"/>
    <x v="1"/>
    <x v="87"/>
    <s v="2340 Aktiviserings- og servicetjenester overfor eldre og personer med funksjonsnedset"/>
    <n v="10"/>
  </r>
  <r>
    <s v="36 BO OG HABILITERING"/>
    <x v="35"/>
    <x v="135"/>
    <x v="2"/>
    <x v="15"/>
    <s v="2340 Aktiviserings- og servicetjenester overfor eldre og personer med funksjonsnedset"/>
    <n v="10"/>
  </r>
  <r>
    <s v="36 BO OG HABILITERING"/>
    <x v="35"/>
    <x v="135"/>
    <x v="2"/>
    <x v="90"/>
    <s v="2340 Aktiviserings- og servicetjenester overfor eldre og personer med funksjonsnedset"/>
    <n v="15"/>
  </r>
  <r>
    <s v="36 BO OG HABILITERING"/>
    <x v="35"/>
    <x v="135"/>
    <x v="6"/>
    <x v="91"/>
    <s v="2340 Aktiviserings- og servicetjenester overfor eldre og personer med funksjonsnedset"/>
    <n v="-20"/>
  </r>
  <r>
    <s v="36 BO OG HABILITERING"/>
    <x v="35"/>
    <x v="136"/>
    <x v="0"/>
    <x v="0"/>
    <s v="2530 Helse og omsorgstjenester i institusjon"/>
    <n v="4803"/>
  </r>
  <r>
    <s v="36 BO OG HABILITERING"/>
    <x v="35"/>
    <x v="136"/>
    <x v="0"/>
    <x v="110"/>
    <s v="2530 Helse og omsorgstjenester i institusjon"/>
    <n v="91"/>
  </r>
  <r>
    <s v="36 BO OG HABILITERING"/>
    <x v="35"/>
    <x v="136"/>
    <x v="0"/>
    <x v="78"/>
    <s v="2530 Helse og omsorgstjenester i institusjon"/>
    <n v="50"/>
  </r>
  <r>
    <s v="36 BO OG HABILITERING"/>
    <x v="35"/>
    <x v="136"/>
    <x v="0"/>
    <x v="49"/>
    <s v="2530 Helse og omsorgstjenester i institusjon"/>
    <n v="150"/>
  </r>
  <r>
    <s v="36 BO OG HABILITERING"/>
    <x v="35"/>
    <x v="136"/>
    <x v="0"/>
    <x v="111"/>
    <s v="2530 Helse og omsorgstjenester i institusjon"/>
    <n v="25"/>
  </r>
  <r>
    <s v="36 BO OG HABILITERING"/>
    <x v="35"/>
    <x v="136"/>
    <x v="0"/>
    <x v="60"/>
    <s v="2530 Helse og omsorgstjenester i institusjon"/>
    <n v="100"/>
  </r>
  <r>
    <s v="36 BO OG HABILITERING"/>
    <x v="35"/>
    <x v="136"/>
    <x v="0"/>
    <x v="61"/>
    <s v="2530 Helse og omsorgstjenester i institusjon"/>
    <n v="50"/>
  </r>
  <r>
    <s v="36 BO OG HABILITERING"/>
    <x v="35"/>
    <x v="136"/>
    <x v="0"/>
    <x v="3"/>
    <s v="2530 Helse og omsorgstjenester i institusjon"/>
    <n v="843"/>
  </r>
  <r>
    <s v="36 BO OG HABILITERING"/>
    <x v="35"/>
    <x v="136"/>
    <x v="0"/>
    <x v="4"/>
    <s v="2530 Helse og omsorgstjenester i institusjon"/>
    <n v="15"/>
  </r>
  <r>
    <s v="36 BO OG HABILITERING"/>
    <x v="35"/>
    <x v="136"/>
    <x v="0"/>
    <x v="5"/>
    <s v="2530 Helse og omsorgstjenester i institusjon"/>
    <n v="862"/>
  </r>
  <r>
    <s v="36 BO OG HABILITERING"/>
    <x v="35"/>
    <x v="136"/>
    <x v="1"/>
    <x v="83"/>
    <s v="2530 Helse og omsorgstjenester i institusjon"/>
    <n v="5"/>
  </r>
  <r>
    <s v="36 BO OG HABILITERING"/>
    <x v="35"/>
    <x v="136"/>
    <x v="1"/>
    <x v="51"/>
    <s v="2530 Helse og omsorgstjenester i institusjon"/>
    <n v="75"/>
  </r>
  <r>
    <s v="36 BO OG HABILITERING"/>
    <x v="35"/>
    <x v="136"/>
    <x v="1"/>
    <x v="6"/>
    <s v="2530 Helse og omsorgstjenester i institusjon"/>
    <n v="2"/>
  </r>
  <r>
    <s v="36 BO OG HABILITERING"/>
    <x v="35"/>
    <x v="136"/>
    <x v="1"/>
    <x v="7"/>
    <s v="2530 Helse og omsorgstjenester i institusjon"/>
    <n v="30"/>
  </r>
  <r>
    <s v="36 BO OG HABILITERING"/>
    <x v="35"/>
    <x v="136"/>
    <x v="1"/>
    <x v="84"/>
    <s v="2530 Helse og omsorgstjenester i institusjon"/>
    <n v="25"/>
  </r>
  <r>
    <s v="36 BO OG HABILITERING"/>
    <x v="35"/>
    <x v="136"/>
    <x v="1"/>
    <x v="62"/>
    <s v="2530 Helse og omsorgstjenester i institusjon"/>
    <n v="5"/>
  </r>
  <r>
    <s v="36 BO OG HABILITERING"/>
    <x v="35"/>
    <x v="136"/>
    <x v="1"/>
    <x v="108"/>
    <s v="2530 Helse og omsorgstjenester i institusjon"/>
    <n v="9"/>
  </r>
  <r>
    <s v="36 BO OG HABILITERING"/>
    <x v="35"/>
    <x v="136"/>
    <x v="1"/>
    <x v="13"/>
    <s v="2530 Helse og omsorgstjenester i institusjon"/>
    <n v="10"/>
  </r>
  <r>
    <s v="36 BO OG HABILITERING"/>
    <x v="35"/>
    <x v="136"/>
    <x v="1"/>
    <x v="72"/>
    <s v="2530 Helse og omsorgstjenester i institusjon"/>
    <n v="37"/>
  </r>
  <r>
    <s v="36 BO OG HABILITERING"/>
    <x v="35"/>
    <x v="136"/>
    <x v="1"/>
    <x v="88"/>
    <s v="2530 Helse og omsorgstjenester i institusjon"/>
    <n v="6"/>
  </r>
  <r>
    <s v="36 BO OG HABILITERING"/>
    <x v="35"/>
    <x v="136"/>
    <x v="1"/>
    <x v="123"/>
    <s v="2530 Helse og omsorgstjenester i institusjon"/>
    <n v="150"/>
  </r>
  <r>
    <s v="36 BO OG HABILITERING"/>
    <x v="35"/>
    <x v="136"/>
    <x v="1"/>
    <x v="125"/>
    <s v="2530 Helse og omsorgstjenester i institusjon"/>
    <n v="3"/>
  </r>
  <r>
    <s v="36 BO OG HABILITERING"/>
    <x v="35"/>
    <x v="136"/>
    <x v="1"/>
    <x v="14"/>
    <s v="2530 Helse og omsorgstjenester i institusjon"/>
    <n v="23"/>
  </r>
  <r>
    <s v="36 BO OG HABILITERING"/>
    <x v="35"/>
    <x v="136"/>
    <x v="2"/>
    <x v="47"/>
    <s v="2530 Helse og omsorgstjenester i institusjon"/>
    <n v="80"/>
  </r>
  <r>
    <s v="36 BO OG HABILITERING"/>
    <x v="35"/>
    <x v="136"/>
    <x v="2"/>
    <x v="48"/>
    <s v="2530 Helse og omsorgstjenester i institusjon"/>
    <n v="10"/>
  </r>
  <r>
    <s v="36 BO OG HABILITERING"/>
    <x v="35"/>
    <x v="137"/>
    <x v="0"/>
    <x v="0"/>
    <s v="2530 Helse og omsorgstjenester i institusjon"/>
    <n v="5147"/>
  </r>
  <r>
    <s v="36 BO OG HABILITERING"/>
    <x v="35"/>
    <x v="137"/>
    <x v="0"/>
    <x v="110"/>
    <s v="2530 Helse og omsorgstjenester i institusjon"/>
    <n v="90"/>
  </r>
  <r>
    <s v="36 BO OG HABILITERING"/>
    <x v="35"/>
    <x v="137"/>
    <x v="0"/>
    <x v="78"/>
    <s v="2530 Helse og omsorgstjenester i institusjon"/>
    <n v="100"/>
  </r>
  <r>
    <s v="36 BO OG HABILITERING"/>
    <x v="35"/>
    <x v="137"/>
    <x v="0"/>
    <x v="49"/>
    <s v="2530 Helse og omsorgstjenester i institusjon"/>
    <n v="330"/>
  </r>
  <r>
    <s v="36 BO OG HABILITERING"/>
    <x v="35"/>
    <x v="137"/>
    <x v="0"/>
    <x v="111"/>
    <s v="2530 Helse og omsorgstjenester i institusjon"/>
    <n v="50"/>
  </r>
  <r>
    <s v="36 BO OG HABILITERING"/>
    <x v="35"/>
    <x v="137"/>
    <x v="0"/>
    <x v="60"/>
    <s v="2530 Helse og omsorgstjenester i institusjon"/>
    <n v="210"/>
  </r>
  <r>
    <s v="36 BO OG HABILITERING"/>
    <x v="35"/>
    <x v="137"/>
    <x v="0"/>
    <x v="61"/>
    <s v="2530 Helse og omsorgstjenester i institusjon"/>
    <n v="50"/>
  </r>
  <r>
    <s v="36 BO OG HABILITERING"/>
    <x v="35"/>
    <x v="137"/>
    <x v="0"/>
    <x v="3"/>
    <s v="2530 Helse og omsorgstjenester i institusjon"/>
    <n v="956"/>
  </r>
  <r>
    <s v="36 BO OG HABILITERING"/>
    <x v="35"/>
    <x v="137"/>
    <x v="0"/>
    <x v="4"/>
    <s v="2530 Helse og omsorgstjenester i institusjon"/>
    <n v="18"/>
  </r>
  <r>
    <s v="36 BO OG HABILITERING"/>
    <x v="35"/>
    <x v="137"/>
    <x v="0"/>
    <x v="5"/>
    <s v="2530 Helse og omsorgstjenester i institusjon"/>
    <n v="978"/>
  </r>
  <r>
    <s v="36 BO OG HABILITERING"/>
    <x v="35"/>
    <x v="137"/>
    <x v="1"/>
    <x v="81"/>
    <s v="2530 Helse og omsorgstjenester i institusjon"/>
    <n v="15"/>
  </r>
  <r>
    <s v="36 BO OG HABILITERING"/>
    <x v="35"/>
    <x v="137"/>
    <x v="1"/>
    <x v="83"/>
    <s v="2530 Helse og omsorgstjenester i institusjon"/>
    <n v="5"/>
  </r>
  <r>
    <s v="36 BO OG HABILITERING"/>
    <x v="35"/>
    <x v="137"/>
    <x v="1"/>
    <x v="51"/>
    <s v="2530 Helse og omsorgstjenester i institusjon"/>
    <n v="75"/>
  </r>
  <r>
    <s v="36 BO OG HABILITERING"/>
    <x v="35"/>
    <x v="137"/>
    <x v="1"/>
    <x v="7"/>
    <s v="2530 Helse og omsorgstjenester i institusjon"/>
    <n v="60"/>
  </r>
  <r>
    <s v="36 BO OG HABILITERING"/>
    <x v="35"/>
    <x v="137"/>
    <x v="1"/>
    <x v="52"/>
    <s v="2530 Helse og omsorgstjenester i institusjon"/>
    <n v="3"/>
  </r>
  <r>
    <s v="36 BO OG HABILITERING"/>
    <x v="35"/>
    <x v="137"/>
    <x v="1"/>
    <x v="10"/>
    <s v="2530 Helse og omsorgstjenester i institusjon"/>
    <n v="10"/>
  </r>
  <r>
    <s v="36 BO OG HABILITERING"/>
    <x v="35"/>
    <x v="137"/>
    <x v="1"/>
    <x v="84"/>
    <s v="2530 Helse og omsorgstjenester i institusjon"/>
    <n v="27"/>
  </r>
  <r>
    <s v="36 BO OG HABILITERING"/>
    <x v="35"/>
    <x v="137"/>
    <x v="1"/>
    <x v="62"/>
    <s v="2530 Helse og omsorgstjenester i institusjon"/>
    <n v="15"/>
  </r>
  <r>
    <s v="36 BO OG HABILITERING"/>
    <x v="35"/>
    <x v="137"/>
    <x v="1"/>
    <x v="108"/>
    <s v="2530 Helse og omsorgstjenester i institusjon"/>
    <n v="24"/>
  </r>
  <r>
    <s v="36 BO OG HABILITERING"/>
    <x v="35"/>
    <x v="137"/>
    <x v="1"/>
    <x v="72"/>
    <s v="2530 Helse og omsorgstjenester i institusjon"/>
    <n v="95"/>
  </r>
  <r>
    <s v="36 BO OG HABILITERING"/>
    <x v="35"/>
    <x v="137"/>
    <x v="1"/>
    <x v="123"/>
    <s v="2530 Helse og omsorgstjenester i institusjon"/>
    <n v="338"/>
  </r>
  <r>
    <s v="36 BO OG HABILITERING"/>
    <x v="35"/>
    <x v="137"/>
    <x v="1"/>
    <x v="14"/>
    <s v="2530 Helse og omsorgstjenester i institusjon"/>
    <n v="3"/>
  </r>
  <r>
    <s v="36 BO OG HABILITERING"/>
    <x v="35"/>
    <x v="137"/>
    <x v="2"/>
    <x v="47"/>
    <s v="2530 Helse og omsorgstjenester i institusjon"/>
    <n v="170"/>
  </r>
  <r>
    <s v="36 BO OG HABILITERING"/>
    <x v="35"/>
    <x v="137"/>
    <x v="2"/>
    <x v="89"/>
    <s v="2530 Helse og omsorgstjenester i institusjon"/>
    <n v="10"/>
  </r>
  <r>
    <s v="36 BO OG HABILITERING"/>
    <x v="35"/>
    <x v="137"/>
    <x v="2"/>
    <x v="48"/>
    <s v="2530 Helse og omsorgstjenester i institusjon"/>
    <n v="10"/>
  </r>
  <r>
    <s v="36 BO OG HABILITERING"/>
    <x v="35"/>
    <x v="137"/>
    <x v="5"/>
    <x v="104"/>
    <s v="2530 Helse og omsorgstjenester i institusjon"/>
    <n v="100"/>
  </r>
  <r>
    <s v="36 BO OG HABILITERING"/>
    <x v="35"/>
    <x v="138"/>
    <x v="0"/>
    <x v="0"/>
    <s v="2340 Aktiviserings- og servicetjenester overfor eldre og personer med funksjonsnedset"/>
    <n v="480"/>
  </r>
  <r>
    <s v="36 BO OG HABILITERING"/>
    <x v="35"/>
    <x v="138"/>
    <x v="0"/>
    <x v="134"/>
    <s v="2530 Helse og omsorgstjenester i institusjon"/>
    <n v="4320"/>
  </r>
  <r>
    <s v="36 BO OG HABILITERING"/>
    <x v="35"/>
    <x v="138"/>
    <x v="0"/>
    <x v="126"/>
    <s v="2540 Helse og omsorgstjenester til hjemmeboend"/>
    <n v="1950"/>
  </r>
  <r>
    <s v="36 BO OG HABILITERING"/>
    <x v="35"/>
    <x v="138"/>
    <x v="0"/>
    <x v="3"/>
    <s v="2340 Aktiviserings- og servicetjenester overfor eldre og personer med funksjonsnedset"/>
    <n v="77"/>
  </r>
  <r>
    <s v="36 BO OG HABILITERING"/>
    <x v="35"/>
    <x v="138"/>
    <x v="0"/>
    <x v="3"/>
    <s v="2530 Helse og omsorgstjenester i institusjon"/>
    <n v="691"/>
  </r>
  <r>
    <s v="36 BO OG HABILITERING"/>
    <x v="35"/>
    <x v="138"/>
    <x v="0"/>
    <x v="5"/>
    <s v="2340 Aktiviserings- og servicetjenester overfor eldre og personer med funksjonsnedset"/>
    <n v="79"/>
  </r>
  <r>
    <s v="36 BO OG HABILITERING"/>
    <x v="35"/>
    <x v="138"/>
    <x v="0"/>
    <x v="5"/>
    <s v="2530 Helse og omsorgstjenester i institusjon"/>
    <n v="707"/>
  </r>
  <r>
    <s v="36 BO OG HABILITERING"/>
    <x v="35"/>
    <x v="138"/>
    <x v="0"/>
    <x v="5"/>
    <s v="2540 Helse og omsorgstjenester til hjemmeboend"/>
    <n v="275"/>
  </r>
  <r>
    <s v="36 BO OG HABILITERING"/>
    <x v="35"/>
    <x v="138"/>
    <x v="1"/>
    <x v="7"/>
    <s v="2530 Helse og omsorgstjenester i institusjon"/>
    <n v="35"/>
  </r>
  <r>
    <s v="36 BO OG HABILITERING"/>
    <x v="35"/>
    <x v="138"/>
    <x v="1"/>
    <x v="36"/>
    <s v="2530 Helse og omsorgstjenester i institusjon"/>
    <n v="13"/>
  </r>
  <r>
    <s v="36 BO OG HABILITERING"/>
    <x v="35"/>
    <x v="138"/>
    <x v="1"/>
    <x v="137"/>
    <s v="2530 Helse og omsorgstjenester i institusjon"/>
    <n v="280"/>
  </r>
  <r>
    <s v="36 BO OG HABILITERING"/>
    <x v="35"/>
    <x v="138"/>
    <x v="1"/>
    <x v="8"/>
    <s v="2530 Helse og omsorgstjenester i institusjon"/>
    <n v="5"/>
  </r>
  <r>
    <s v="36 BO OG HABILITERING"/>
    <x v="35"/>
    <x v="138"/>
    <x v="1"/>
    <x v="10"/>
    <s v="2530 Helse og omsorgstjenester i institusjon"/>
    <n v="211"/>
  </r>
  <r>
    <s v="36 BO OG HABILITERING"/>
    <x v="35"/>
    <x v="138"/>
    <x v="1"/>
    <x v="12"/>
    <s v="2530 Helse og omsorgstjenester i institusjon"/>
    <n v="150"/>
  </r>
  <r>
    <s v="36 BO OG HABILITERING"/>
    <x v="35"/>
    <x v="138"/>
    <x v="1"/>
    <x v="13"/>
    <s v="2530 Helse og omsorgstjenester i institusjon"/>
    <n v="5"/>
  </r>
  <r>
    <s v="36 BO OG HABILITERING"/>
    <x v="35"/>
    <x v="138"/>
    <x v="5"/>
    <x v="67"/>
    <s v="2530 Helse og omsorgstjenester i institusjon"/>
    <n v="260"/>
  </r>
  <r>
    <s v="36 BO OG HABILITERING"/>
    <x v="35"/>
    <x v="138"/>
    <x v="5"/>
    <x v="34"/>
    <s v="2530 Helse og omsorgstjenester i institusjon"/>
    <n v="4800"/>
  </r>
  <r>
    <s v="37 STORHAUGEN HELSEHUS"/>
    <x v="36"/>
    <x v="139"/>
    <x v="1"/>
    <x v="22"/>
    <s v="2330 Annet forebyggende helsearbeid"/>
    <n v="4"/>
  </r>
  <r>
    <s v="37 STORHAUGEN HELSEHUS"/>
    <x v="36"/>
    <x v="139"/>
    <x v="1"/>
    <x v="51"/>
    <s v="2330 Annet forebyggende helsearbeid"/>
    <n v="17"/>
  </r>
  <r>
    <s v="37 STORHAUGEN HELSEHUS"/>
    <x v="36"/>
    <x v="139"/>
    <x v="1"/>
    <x v="6"/>
    <s v="2330 Annet forebyggende helsearbeid"/>
    <n v="12"/>
  </r>
  <r>
    <s v="37 STORHAUGEN HELSEHUS"/>
    <x v="36"/>
    <x v="139"/>
    <x v="1"/>
    <x v="7"/>
    <s v="2330 Annet forebyggende helsearbeid"/>
    <n v="40"/>
  </r>
  <r>
    <s v="37 STORHAUGEN HELSEHUS"/>
    <x v="36"/>
    <x v="139"/>
    <x v="1"/>
    <x v="112"/>
    <s v="2330 Annet forebyggende helsearbeid"/>
    <n v="16"/>
  </r>
  <r>
    <s v="37 STORHAUGEN HELSEHUS"/>
    <x v="36"/>
    <x v="139"/>
    <x v="1"/>
    <x v="30"/>
    <s v="2330 Annet forebyggende helsearbeid"/>
    <n v="8"/>
  </r>
  <r>
    <s v="37 STORHAUGEN HELSEHUS"/>
    <x v="36"/>
    <x v="139"/>
    <x v="1"/>
    <x v="8"/>
    <s v="2330 Annet forebyggende helsearbeid"/>
    <n v="40"/>
  </r>
  <r>
    <s v="37 STORHAUGEN HELSEHUS"/>
    <x v="36"/>
    <x v="139"/>
    <x v="1"/>
    <x v="9"/>
    <s v="2330 Annet forebyggende helsearbeid"/>
    <n v="40"/>
  </r>
  <r>
    <s v="37 STORHAUGEN HELSEHUS"/>
    <x v="36"/>
    <x v="139"/>
    <x v="1"/>
    <x v="123"/>
    <s v="2330 Annet forebyggende helsearbeid"/>
    <n v="100"/>
  </r>
  <r>
    <s v="37 STORHAUGEN HELSEHUS"/>
    <x v="36"/>
    <x v="139"/>
    <x v="3"/>
    <x v="16"/>
    <s v="2330 Annet forebyggende helsearbeid"/>
    <n v="48"/>
  </r>
  <r>
    <s v="37 STORHAUGEN HELSEHUS"/>
    <x v="36"/>
    <x v="139"/>
    <x v="6"/>
    <x v="38"/>
    <s v="2330 Annet forebyggende helsearbeid"/>
    <n v="-100"/>
  </r>
  <r>
    <s v="37 STORHAUGEN HELSEHUS"/>
    <x v="36"/>
    <x v="139"/>
    <x v="4"/>
    <x v="33"/>
    <s v="2330 Annet forebyggende helsearbeid"/>
    <n v="-50"/>
  </r>
  <r>
    <s v="37 STORHAUGEN HELSEHUS"/>
    <x v="36"/>
    <x v="139"/>
    <x v="4"/>
    <x v="18"/>
    <s v="2330 Annet forebyggende helsearbeid"/>
    <n v="-48"/>
  </r>
  <r>
    <s v="37 STORHAUGEN HELSEHUS"/>
    <x v="36"/>
    <x v="140"/>
    <x v="0"/>
    <x v="0"/>
    <s v="2330 Annet forebyggende helsearbeid"/>
    <n v="987"/>
  </r>
  <r>
    <s v="37 STORHAUGEN HELSEHUS"/>
    <x v="36"/>
    <x v="140"/>
    <x v="0"/>
    <x v="0"/>
    <s v="2410 Diagnose, behandling, re-/habilitering"/>
    <n v="7931"/>
  </r>
  <r>
    <s v="37 STORHAUGEN HELSEHUS"/>
    <x v="36"/>
    <x v="140"/>
    <x v="0"/>
    <x v="3"/>
    <s v="2330 Annet forebyggende helsearbeid"/>
    <n v="158"/>
  </r>
  <r>
    <s v="37 STORHAUGEN HELSEHUS"/>
    <x v="36"/>
    <x v="140"/>
    <x v="0"/>
    <x v="3"/>
    <s v="2410 Diagnose, behandling, re-/habilitering"/>
    <n v="1269"/>
  </r>
  <r>
    <s v="37 STORHAUGEN HELSEHUS"/>
    <x v="36"/>
    <x v="140"/>
    <x v="0"/>
    <x v="4"/>
    <s v="2330 Annet forebyggende helsearbeid"/>
    <n v="2"/>
  </r>
  <r>
    <s v="37 STORHAUGEN HELSEHUS"/>
    <x v="36"/>
    <x v="140"/>
    <x v="0"/>
    <x v="4"/>
    <s v="2410 Diagnose, behandling, re-/habilitering"/>
    <n v="13"/>
  </r>
  <r>
    <s v="37 STORHAUGEN HELSEHUS"/>
    <x v="36"/>
    <x v="140"/>
    <x v="0"/>
    <x v="5"/>
    <s v="2330 Annet forebyggende helsearbeid"/>
    <n v="161"/>
  </r>
  <r>
    <s v="37 STORHAUGEN HELSEHUS"/>
    <x v="36"/>
    <x v="140"/>
    <x v="0"/>
    <x v="5"/>
    <s v="2410 Diagnose, behandling, re-/habilitering"/>
    <n v="1297"/>
  </r>
  <r>
    <s v="37 STORHAUGEN HELSEHUS"/>
    <x v="36"/>
    <x v="140"/>
    <x v="1"/>
    <x v="22"/>
    <s v="2410 Diagnose, behandling, re-/habilitering"/>
    <n v="16"/>
  </r>
  <r>
    <s v="37 STORHAUGEN HELSEHUS"/>
    <x v="36"/>
    <x v="140"/>
    <x v="1"/>
    <x v="83"/>
    <s v="2410 Diagnose, behandling, re-/habilitering"/>
    <n v="16"/>
  </r>
  <r>
    <s v="37 STORHAUGEN HELSEHUS"/>
    <x v="36"/>
    <x v="140"/>
    <x v="1"/>
    <x v="7"/>
    <s v="2410 Diagnose, behandling, re-/habilitering"/>
    <n v="80"/>
  </r>
  <r>
    <s v="37 STORHAUGEN HELSEHUS"/>
    <x v="36"/>
    <x v="140"/>
    <x v="1"/>
    <x v="93"/>
    <s v="2410 Diagnose, behandling, re-/habilitering"/>
    <n v="20"/>
  </r>
  <r>
    <s v="37 STORHAUGEN HELSEHUS"/>
    <x v="36"/>
    <x v="140"/>
    <x v="1"/>
    <x v="112"/>
    <s v="2330 Annet forebyggende helsearbeid"/>
    <n v="20"/>
  </r>
  <r>
    <s v="37 STORHAUGEN HELSEHUS"/>
    <x v="36"/>
    <x v="140"/>
    <x v="1"/>
    <x v="30"/>
    <s v="2410 Diagnose, behandling, re-/habilitering"/>
    <n v="14"/>
  </r>
  <r>
    <s v="37 STORHAUGEN HELSEHUS"/>
    <x v="36"/>
    <x v="140"/>
    <x v="1"/>
    <x v="52"/>
    <s v="2410 Diagnose, behandling, re-/habilitering"/>
    <n v="12"/>
  </r>
  <r>
    <s v="37 STORHAUGEN HELSEHUS"/>
    <x v="36"/>
    <x v="140"/>
    <x v="1"/>
    <x v="9"/>
    <s v="2410 Diagnose, behandling, re-/habilitering"/>
    <n v="48"/>
  </r>
  <r>
    <s v="37 STORHAUGEN HELSEHUS"/>
    <x v="36"/>
    <x v="140"/>
    <x v="1"/>
    <x v="11"/>
    <s v="2410 Diagnose, behandling, re-/habilitering"/>
    <n v="10"/>
  </r>
  <r>
    <s v="37 STORHAUGEN HELSEHUS"/>
    <x v="36"/>
    <x v="140"/>
    <x v="1"/>
    <x v="108"/>
    <s v="2410 Diagnose, behandling, re-/habilitering"/>
    <n v="24"/>
  </r>
  <r>
    <s v="37 STORHAUGEN HELSEHUS"/>
    <x v="36"/>
    <x v="140"/>
    <x v="2"/>
    <x v="47"/>
    <s v="2410 Diagnose, behandling, re-/habilitering"/>
    <n v="144"/>
  </r>
  <r>
    <s v="37 STORHAUGEN HELSEHUS"/>
    <x v="36"/>
    <x v="140"/>
    <x v="2"/>
    <x v="48"/>
    <s v="2410 Diagnose, behandling, re-/habilitering"/>
    <n v="28"/>
  </r>
  <r>
    <s v="37 STORHAUGEN HELSEHUS"/>
    <x v="36"/>
    <x v="140"/>
    <x v="3"/>
    <x v="16"/>
    <s v="2410 Diagnose, behandling, re-/habilitering"/>
    <n v="105"/>
  </r>
  <r>
    <s v="37 STORHAUGEN HELSEHUS"/>
    <x v="36"/>
    <x v="140"/>
    <x v="6"/>
    <x v="64"/>
    <s v="2410 Diagnose, behandling, re-/habilitering"/>
    <n v="-70"/>
  </r>
  <r>
    <s v="37 STORHAUGEN HELSEHUS"/>
    <x v="36"/>
    <x v="140"/>
    <x v="6"/>
    <x v="38"/>
    <s v="2410 Diagnose, behandling, re-/habilitering"/>
    <n v="-45"/>
  </r>
  <r>
    <s v="37 STORHAUGEN HELSEHUS"/>
    <x v="36"/>
    <x v="140"/>
    <x v="4"/>
    <x v="33"/>
    <s v="2410 Diagnose, behandling, re-/habilitering"/>
    <n v="-1974"/>
  </r>
  <r>
    <s v="37 STORHAUGEN HELSEHUS"/>
    <x v="36"/>
    <x v="140"/>
    <x v="4"/>
    <x v="18"/>
    <s v="2410 Diagnose, behandling, re-/habilitering"/>
    <n v="-105"/>
  </r>
  <r>
    <s v="37 STORHAUGEN HELSEHUS"/>
    <x v="36"/>
    <x v="141"/>
    <x v="0"/>
    <x v="0"/>
    <s v="2340 Aktiviserings- og servicetjenester overfor eldre og personer med funksjonsnedset"/>
    <n v="4360"/>
  </r>
  <r>
    <s v="37 STORHAUGEN HELSEHUS"/>
    <x v="36"/>
    <x v="141"/>
    <x v="0"/>
    <x v="78"/>
    <s v="2340 Aktiviserings- og servicetjenester overfor eldre og personer med funksjonsnedset"/>
    <n v="130"/>
  </r>
  <r>
    <s v="37 STORHAUGEN HELSEHUS"/>
    <x v="36"/>
    <x v="141"/>
    <x v="0"/>
    <x v="49"/>
    <s v="2340 Aktiviserings- og servicetjenester overfor eldre og personer med funksjonsnedset"/>
    <n v="248"/>
  </r>
  <r>
    <s v="37 STORHAUGEN HELSEHUS"/>
    <x v="36"/>
    <x v="141"/>
    <x v="0"/>
    <x v="95"/>
    <s v="2340 Aktiviserings- og servicetjenester overfor eldre og personer med funksjonsnedset"/>
    <n v="10"/>
  </r>
  <r>
    <s v="37 STORHAUGEN HELSEHUS"/>
    <x v="36"/>
    <x v="141"/>
    <x v="0"/>
    <x v="60"/>
    <s v="2340 Aktiviserings- og servicetjenester overfor eldre og personer med funksjonsnedset"/>
    <n v="20"/>
  </r>
  <r>
    <s v="37 STORHAUGEN HELSEHUS"/>
    <x v="36"/>
    <x v="141"/>
    <x v="0"/>
    <x v="3"/>
    <s v="2340 Aktiviserings- og servicetjenester overfor eldre og personer med funksjonsnedset"/>
    <n v="763"/>
  </r>
  <r>
    <s v="37 STORHAUGEN HELSEHUS"/>
    <x v="36"/>
    <x v="141"/>
    <x v="0"/>
    <x v="5"/>
    <s v="2340 Aktiviserings- og servicetjenester overfor eldre og personer med funksjonsnedset"/>
    <n v="780"/>
  </r>
  <r>
    <s v="37 STORHAUGEN HELSEHUS"/>
    <x v="36"/>
    <x v="141"/>
    <x v="1"/>
    <x v="22"/>
    <s v="2340 Aktiviserings- og servicetjenester overfor eldre og personer med funksjonsnedset"/>
    <n v="8"/>
  </r>
  <r>
    <s v="37 STORHAUGEN HELSEHUS"/>
    <x v="36"/>
    <x v="141"/>
    <x v="1"/>
    <x v="51"/>
    <s v="2340 Aktiviserings- og servicetjenester overfor eldre og personer med funksjonsnedset"/>
    <n v="609"/>
  </r>
  <r>
    <s v="37 STORHAUGEN HELSEHUS"/>
    <x v="36"/>
    <x v="141"/>
    <x v="1"/>
    <x v="7"/>
    <s v="2340 Aktiviserings- og servicetjenester overfor eldre og personer med funksjonsnedset"/>
    <n v="120"/>
  </r>
  <r>
    <s v="37 STORHAUGEN HELSEHUS"/>
    <x v="36"/>
    <x v="141"/>
    <x v="1"/>
    <x v="93"/>
    <s v="2340 Aktiviserings- og servicetjenester overfor eldre og personer med funksjonsnedset"/>
    <n v="48"/>
  </r>
  <r>
    <s v="37 STORHAUGEN HELSEHUS"/>
    <x v="36"/>
    <x v="141"/>
    <x v="1"/>
    <x v="30"/>
    <s v="2340 Aktiviserings- og servicetjenester overfor eldre og personer med funksjonsnedset"/>
    <n v="8"/>
  </r>
  <r>
    <s v="37 STORHAUGEN HELSEHUS"/>
    <x v="36"/>
    <x v="141"/>
    <x v="1"/>
    <x v="9"/>
    <s v="2340 Aktiviserings- og servicetjenester overfor eldre og personer med funksjonsnedset"/>
    <n v="12"/>
  </r>
  <r>
    <s v="37 STORHAUGEN HELSEHUS"/>
    <x v="36"/>
    <x v="141"/>
    <x v="1"/>
    <x v="108"/>
    <s v="2340 Aktiviserings- og servicetjenester overfor eldre og personer med funksjonsnedset"/>
    <n v="24"/>
  </r>
  <r>
    <s v="37 STORHAUGEN HELSEHUS"/>
    <x v="36"/>
    <x v="141"/>
    <x v="1"/>
    <x v="123"/>
    <s v="2340 Aktiviserings- og servicetjenester overfor eldre og personer med funksjonsnedset"/>
    <n v="120"/>
  </r>
  <r>
    <s v="37 STORHAUGEN HELSEHUS"/>
    <x v="36"/>
    <x v="141"/>
    <x v="2"/>
    <x v="47"/>
    <s v="2340 Aktiviserings- og servicetjenester overfor eldre og personer med funksjonsnedset"/>
    <n v="224"/>
  </r>
  <r>
    <s v="37 STORHAUGEN HELSEHUS"/>
    <x v="36"/>
    <x v="141"/>
    <x v="2"/>
    <x v="48"/>
    <s v="2340 Aktiviserings- og servicetjenester overfor eldre og personer med funksjonsnedset"/>
    <n v="24"/>
  </r>
  <r>
    <s v="37 STORHAUGEN HELSEHUS"/>
    <x v="36"/>
    <x v="141"/>
    <x v="2"/>
    <x v="109"/>
    <s v="2340 Aktiviserings- og servicetjenester overfor eldre og personer med funksjonsnedset"/>
    <n v="16"/>
  </r>
  <r>
    <s v="37 STORHAUGEN HELSEHUS"/>
    <x v="36"/>
    <x v="141"/>
    <x v="3"/>
    <x v="16"/>
    <s v="2340 Aktiviserings- og servicetjenester overfor eldre og personer med funksjonsnedset"/>
    <n v="212"/>
  </r>
  <r>
    <s v="37 STORHAUGEN HELSEHUS"/>
    <x v="36"/>
    <x v="141"/>
    <x v="6"/>
    <x v="64"/>
    <s v="2340 Aktiviserings- og servicetjenester overfor eldre og personer med funksjonsnedset"/>
    <n v="-600"/>
  </r>
  <r>
    <s v="37 STORHAUGEN HELSEHUS"/>
    <x v="36"/>
    <x v="141"/>
    <x v="6"/>
    <x v="38"/>
    <s v="2340 Aktiviserings- og servicetjenester overfor eldre og personer med funksjonsnedset"/>
    <n v="-330"/>
  </r>
  <r>
    <s v="37 STORHAUGEN HELSEHUS"/>
    <x v="36"/>
    <x v="141"/>
    <x v="6"/>
    <x v="91"/>
    <s v="2340 Aktiviserings- og servicetjenester overfor eldre og personer med funksjonsnedset"/>
    <n v="-50"/>
  </r>
  <r>
    <s v="37 STORHAUGEN HELSEHUS"/>
    <x v="36"/>
    <x v="141"/>
    <x v="4"/>
    <x v="33"/>
    <s v="2340 Aktiviserings- og servicetjenester overfor eldre og personer med funksjonsnedset"/>
    <n v="-1465"/>
  </r>
  <r>
    <s v="37 STORHAUGEN HELSEHUS"/>
    <x v="36"/>
    <x v="141"/>
    <x v="4"/>
    <x v="18"/>
    <s v="2340 Aktiviserings- og servicetjenester overfor eldre og personer med funksjonsnedset"/>
    <n v="-212"/>
  </r>
  <r>
    <s v="37 STORHAUGEN HELSEHUS"/>
    <x v="36"/>
    <x v="142"/>
    <x v="5"/>
    <x v="66"/>
    <s v="2410 Diagnose, behandling, re-/habilitering"/>
    <n v="180"/>
  </r>
  <r>
    <s v="37 STORHAUGEN HELSEHUS"/>
    <x v="36"/>
    <x v="142"/>
    <x v="5"/>
    <x v="141"/>
    <s v="2410 Diagnose, behandling, re-/habilitering"/>
    <n v="5790"/>
  </r>
  <r>
    <s v="37 STORHAUGEN HELSEHUS"/>
    <x v="36"/>
    <x v="143"/>
    <x v="0"/>
    <x v="0"/>
    <s v="2530 Helse og omsorgstjenester i institusjon"/>
    <n v="2501"/>
  </r>
  <r>
    <s v="37 STORHAUGEN HELSEHUS"/>
    <x v="36"/>
    <x v="143"/>
    <x v="0"/>
    <x v="60"/>
    <s v="2530 Helse og omsorgstjenester i institusjon"/>
    <n v="75"/>
  </r>
  <r>
    <s v="37 STORHAUGEN HELSEHUS"/>
    <x v="36"/>
    <x v="143"/>
    <x v="0"/>
    <x v="61"/>
    <s v="2530 Helse og omsorgstjenester i institusjon"/>
    <n v="20"/>
  </r>
  <r>
    <s v="37 STORHAUGEN HELSEHUS"/>
    <x v="36"/>
    <x v="143"/>
    <x v="0"/>
    <x v="1"/>
    <s v="2530 Helse og omsorgstjenester i institusjon"/>
    <n v="14"/>
  </r>
  <r>
    <s v="37 STORHAUGEN HELSEHUS"/>
    <x v="36"/>
    <x v="143"/>
    <x v="0"/>
    <x v="3"/>
    <s v="2530 Helse og omsorgstjenester i institusjon"/>
    <n v="415"/>
  </r>
  <r>
    <s v="37 STORHAUGEN HELSEHUS"/>
    <x v="36"/>
    <x v="143"/>
    <x v="0"/>
    <x v="142"/>
    <s v="2530 Helse og omsorgstjenester i institusjon"/>
    <n v="233"/>
  </r>
  <r>
    <s v="37 STORHAUGEN HELSEHUS"/>
    <x v="36"/>
    <x v="143"/>
    <x v="0"/>
    <x v="4"/>
    <s v="2530 Helse og omsorgstjenester i institusjon"/>
    <n v="7"/>
  </r>
  <r>
    <s v="37 STORHAUGEN HELSEHUS"/>
    <x v="36"/>
    <x v="143"/>
    <x v="0"/>
    <x v="5"/>
    <s v="2530 Helse og omsorgstjenester i institusjon"/>
    <n v="426"/>
  </r>
  <r>
    <s v="37 STORHAUGEN HELSEHUS"/>
    <x v="36"/>
    <x v="143"/>
    <x v="1"/>
    <x v="22"/>
    <s v="2530 Helse og omsorgstjenester i institusjon"/>
    <n v="24"/>
  </r>
  <r>
    <s v="37 STORHAUGEN HELSEHUS"/>
    <x v="36"/>
    <x v="143"/>
    <x v="1"/>
    <x v="45"/>
    <s v="2530 Helse og omsorgstjenester i institusjon"/>
    <n v="4"/>
  </r>
  <r>
    <s v="37 STORHAUGEN HELSEHUS"/>
    <x v="36"/>
    <x v="143"/>
    <x v="1"/>
    <x v="120"/>
    <s v="2530 Helse og omsorgstjenester i institusjon"/>
    <n v="128"/>
  </r>
  <r>
    <s v="37 STORHAUGEN HELSEHUS"/>
    <x v="36"/>
    <x v="143"/>
    <x v="1"/>
    <x v="6"/>
    <s v="2530 Helse og omsorgstjenester i institusjon"/>
    <n v="28"/>
  </r>
  <r>
    <s v="37 STORHAUGEN HELSEHUS"/>
    <x v="36"/>
    <x v="143"/>
    <x v="1"/>
    <x v="7"/>
    <s v="2530 Helse og omsorgstjenester i institusjon"/>
    <n v="92"/>
  </r>
  <r>
    <s v="37 STORHAUGEN HELSEHUS"/>
    <x v="36"/>
    <x v="143"/>
    <x v="1"/>
    <x v="41"/>
    <s v="2530 Helse og omsorgstjenester i institusjon"/>
    <n v="12"/>
  </r>
  <r>
    <s v="37 STORHAUGEN HELSEHUS"/>
    <x v="36"/>
    <x v="143"/>
    <x v="1"/>
    <x v="93"/>
    <s v="2610 Institusjonslokaler"/>
    <n v="48"/>
  </r>
  <r>
    <s v="37 STORHAUGEN HELSEHUS"/>
    <x v="36"/>
    <x v="143"/>
    <x v="1"/>
    <x v="30"/>
    <s v="2530 Helse og omsorgstjenester i institusjon"/>
    <n v="80"/>
  </r>
  <r>
    <s v="37 STORHAUGEN HELSEHUS"/>
    <x v="36"/>
    <x v="143"/>
    <x v="1"/>
    <x v="8"/>
    <s v="2530 Helse og omsorgstjenester i institusjon"/>
    <n v="4"/>
  </r>
  <r>
    <s v="37 STORHAUGEN HELSEHUS"/>
    <x v="36"/>
    <x v="143"/>
    <x v="1"/>
    <x v="9"/>
    <s v="2530 Helse og omsorgstjenester i institusjon"/>
    <n v="60"/>
  </r>
  <r>
    <s v="37 STORHAUGEN HELSEHUS"/>
    <x v="36"/>
    <x v="143"/>
    <x v="1"/>
    <x v="10"/>
    <s v="2530 Helse og omsorgstjenester i institusjon"/>
    <n v="10"/>
  </r>
  <r>
    <s v="37 STORHAUGEN HELSEHUS"/>
    <x v="36"/>
    <x v="143"/>
    <x v="1"/>
    <x v="11"/>
    <s v="2530 Helse og omsorgstjenester i institusjon"/>
    <n v="5"/>
  </r>
  <r>
    <s v="37 STORHAUGEN HELSEHUS"/>
    <x v="36"/>
    <x v="143"/>
    <x v="1"/>
    <x v="24"/>
    <s v="2530 Helse og omsorgstjenester i institusjon"/>
    <n v="5"/>
  </r>
  <r>
    <s v="37 STORHAUGEN HELSEHUS"/>
    <x v="36"/>
    <x v="143"/>
    <x v="1"/>
    <x v="13"/>
    <s v="2530 Helse og omsorgstjenester i institusjon"/>
    <n v="5"/>
  </r>
  <r>
    <s v="37 STORHAUGEN HELSEHUS"/>
    <x v="36"/>
    <x v="143"/>
    <x v="1"/>
    <x v="14"/>
    <s v="2530 Helse og omsorgstjenester i institusjon"/>
    <n v="24"/>
  </r>
  <r>
    <s v="37 STORHAUGEN HELSEHUS"/>
    <x v="36"/>
    <x v="143"/>
    <x v="2"/>
    <x v="15"/>
    <s v="2530 Helse og omsorgstjenester i institusjon"/>
    <n v="40"/>
  </r>
  <r>
    <s v="37 STORHAUGEN HELSEHUS"/>
    <x v="36"/>
    <x v="143"/>
    <x v="2"/>
    <x v="121"/>
    <s v="2530 Helse og omsorgstjenester i institusjon"/>
    <n v="80"/>
  </r>
  <r>
    <s v="37 STORHAUGEN HELSEHUS"/>
    <x v="36"/>
    <x v="143"/>
    <x v="2"/>
    <x v="48"/>
    <s v="2530 Helse og omsorgstjenester i institusjon"/>
    <n v="240"/>
  </r>
  <r>
    <s v="37 STORHAUGEN HELSEHUS"/>
    <x v="36"/>
    <x v="143"/>
    <x v="3"/>
    <x v="16"/>
    <s v="2530 Helse og omsorgstjenester i institusjon"/>
    <n v="204"/>
  </r>
  <r>
    <s v="37 STORHAUGEN HELSEHUS"/>
    <x v="36"/>
    <x v="143"/>
    <x v="3"/>
    <x v="16"/>
    <s v="2610 Institusjonslokaler"/>
    <n v="12"/>
  </r>
  <r>
    <s v="37 STORHAUGEN HELSEHUS"/>
    <x v="36"/>
    <x v="143"/>
    <x v="3"/>
    <x v="17"/>
    <s v="2530 Helse og omsorgstjenester i institusjon"/>
    <n v="233"/>
  </r>
  <r>
    <s v="37 STORHAUGEN HELSEHUS"/>
    <x v="36"/>
    <x v="143"/>
    <x v="3"/>
    <x v="32"/>
    <s v="2530 Helse og omsorgstjenester i institusjon"/>
    <n v="0"/>
  </r>
  <r>
    <s v="37 STORHAUGEN HELSEHUS"/>
    <x v="36"/>
    <x v="143"/>
    <x v="4"/>
    <x v="18"/>
    <s v="2530 Helse og omsorgstjenester i institusjon"/>
    <n v="-204"/>
  </r>
  <r>
    <s v="37 STORHAUGEN HELSEHUS"/>
    <x v="36"/>
    <x v="143"/>
    <x v="4"/>
    <x v="18"/>
    <s v="2610 Institusjonslokaler"/>
    <n v="-12"/>
  </r>
  <r>
    <s v="37 STORHAUGEN HELSEHUS"/>
    <x v="36"/>
    <x v="144"/>
    <x v="0"/>
    <x v="0"/>
    <s v="2530 Helse og omsorgstjenester i institusjon"/>
    <n v="23660"/>
  </r>
  <r>
    <s v="37 STORHAUGEN HELSEHUS"/>
    <x v="36"/>
    <x v="144"/>
    <x v="0"/>
    <x v="110"/>
    <s v="2530 Helse og omsorgstjenester i institusjon"/>
    <n v="800"/>
  </r>
  <r>
    <s v="37 STORHAUGEN HELSEHUS"/>
    <x v="36"/>
    <x v="144"/>
    <x v="0"/>
    <x v="78"/>
    <s v="2530 Helse og omsorgstjenester i institusjon"/>
    <n v="830"/>
  </r>
  <r>
    <s v="37 STORHAUGEN HELSEHUS"/>
    <x v="36"/>
    <x v="144"/>
    <x v="0"/>
    <x v="78"/>
    <s v="2610 Institusjonslokaler"/>
    <n v="30"/>
  </r>
  <r>
    <s v="37 STORHAUGEN HELSEHUS"/>
    <x v="36"/>
    <x v="144"/>
    <x v="0"/>
    <x v="49"/>
    <s v="2530 Helse og omsorgstjenester i institusjon"/>
    <n v="1800"/>
  </r>
  <r>
    <s v="37 STORHAUGEN HELSEHUS"/>
    <x v="36"/>
    <x v="144"/>
    <x v="0"/>
    <x v="49"/>
    <s v="2610 Institusjonslokaler"/>
    <n v="70"/>
  </r>
  <r>
    <s v="37 STORHAUGEN HELSEHUS"/>
    <x v="36"/>
    <x v="144"/>
    <x v="0"/>
    <x v="95"/>
    <s v="2530 Helse og omsorgstjenester i institusjon"/>
    <n v="280"/>
  </r>
  <r>
    <s v="37 STORHAUGEN HELSEHUS"/>
    <x v="36"/>
    <x v="144"/>
    <x v="0"/>
    <x v="95"/>
    <s v="2610 Institusjonslokaler"/>
    <n v="20"/>
  </r>
  <r>
    <s v="37 STORHAUGEN HELSEHUS"/>
    <x v="36"/>
    <x v="144"/>
    <x v="0"/>
    <x v="111"/>
    <s v="2530 Helse og omsorgstjenester i institusjon"/>
    <n v="250"/>
  </r>
  <r>
    <s v="37 STORHAUGEN HELSEHUS"/>
    <x v="36"/>
    <x v="144"/>
    <x v="0"/>
    <x v="60"/>
    <s v="2530 Helse og omsorgstjenester i institusjon"/>
    <n v="500"/>
  </r>
  <r>
    <s v="37 STORHAUGEN HELSEHUS"/>
    <x v="36"/>
    <x v="144"/>
    <x v="0"/>
    <x v="61"/>
    <s v="2530 Helse og omsorgstjenester i institusjon"/>
    <n v="450"/>
  </r>
  <r>
    <s v="37 STORHAUGEN HELSEHUS"/>
    <x v="36"/>
    <x v="144"/>
    <x v="0"/>
    <x v="122"/>
    <s v="2610 Institusjonslokaler"/>
    <n v="1212"/>
  </r>
  <r>
    <s v="37 STORHAUGEN HELSEHUS"/>
    <x v="36"/>
    <x v="144"/>
    <x v="0"/>
    <x v="3"/>
    <s v="2530 Helse og omsorgstjenester i institusjon"/>
    <n v="4571"/>
  </r>
  <r>
    <s v="37 STORHAUGEN HELSEHUS"/>
    <x v="36"/>
    <x v="144"/>
    <x v="0"/>
    <x v="3"/>
    <s v="2610 Institusjonslokaler"/>
    <n v="213"/>
  </r>
  <r>
    <s v="37 STORHAUGEN HELSEHUS"/>
    <x v="36"/>
    <x v="144"/>
    <x v="0"/>
    <x v="4"/>
    <s v="2530 Helse og omsorgstjenester i institusjon"/>
    <n v="50"/>
  </r>
  <r>
    <s v="37 STORHAUGEN HELSEHUS"/>
    <x v="36"/>
    <x v="144"/>
    <x v="0"/>
    <x v="5"/>
    <s v="2530 Helse og omsorgstjenester i institusjon"/>
    <n v="4673"/>
  </r>
  <r>
    <s v="37 STORHAUGEN HELSEHUS"/>
    <x v="36"/>
    <x v="144"/>
    <x v="0"/>
    <x v="5"/>
    <s v="2610 Institusjonslokaler"/>
    <n v="218"/>
  </r>
  <r>
    <s v="37 STORHAUGEN HELSEHUS"/>
    <x v="36"/>
    <x v="144"/>
    <x v="1"/>
    <x v="45"/>
    <s v="2530 Helse og omsorgstjenester i institusjon"/>
    <n v="4"/>
  </r>
  <r>
    <s v="37 STORHAUGEN HELSEHUS"/>
    <x v="36"/>
    <x v="144"/>
    <x v="1"/>
    <x v="83"/>
    <s v="2530 Helse og omsorgstjenester i institusjon"/>
    <n v="448"/>
  </r>
  <r>
    <s v="37 STORHAUGEN HELSEHUS"/>
    <x v="36"/>
    <x v="144"/>
    <x v="1"/>
    <x v="120"/>
    <s v="2530 Helse og omsorgstjenester i institusjon"/>
    <n v="640"/>
  </r>
  <r>
    <s v="37 STORHAUGEN HELSEHUS"/>
    <x v="36"/>
    <x v="144"/>
    <x v="1"/>
    <x v="51"/>
    <s v="2530 Helse og omsorgstjenester i institusjon"/>
    <n v="522"/>
  </r>
  <r>
    <s v="37 STORHAUGEN HELSEHUS"/>
    <x v="36"/>
    <x v="144"/>
    <x v="1"/>
    <x v="7"/>
    <s v="2530 Helse og omsorgstjenester i institusjon"/>
    <n v="52"/>
  </r>
  <r>
    <s v="37 STORHAUGEN HELSEHUS"/>
    <x v="36"/>
    <x v="144"/>
    <x v="1"/>
    <x v="41"/>
    <s v="2530 Helse og omsorgstjenester i institusjon"/>
    <n v="8"/>
  </r>
  <r>
    <s v="37 STORHAUGEN HELSEHUS"/>
    <x v="36"/>
    <x v="144"/>
    <x v="1"/>
    <x v="93"/>
    <s v="2530 Helse og omsorgstjenester i institusjon"/>
    <n v="24"/>
  </r>
  <r>
    <s v="37 STORHAUGEN HELSEHUS"/>
    <x v="36"/>
    <x v="144"/>
    <x v="1"/>
    <x v="112"/>
    <s v="2530 Helse og omsorgstjenester i institusjon"/>
    <n v="8"/>
  </r>
  <r>
    <s v="37 STORHAUGEN HELSEHUS"/>
    <x v="36"/>
    <x v="144"/>
    <x v="1"/>
    <x v="9"/>
    <s v="2530 Helse og omsorgstjenester i institusjon"/>
    <n v="24"/>
  </r>
  <r>
    <s v="37 STORHAUGEN HELSEHUS"/>
    <x v="36"/>
    <x v="144"/>
    <x v="1"/>
    <x v="10"/>
    <s v="2530 Helse og omsorgstjenester i institusjon"/>
    <n v="5"/>
  </r>
  <r>
    <s v="37 STORHAUGEN HELSEHUS"/>
    <x v="36"/>
    <x v="144"/>
    <x v="1"/>
    <x v="11"/>
    <s v="2530 Helse og omsorgstjenester i institusjon"/>
    <n v="5"/>
  </r>
  <r>
    <s v="37 STORHAUGEN HELSEHUS"/>
    <x v="36"/>
    <x v="144"/>
    <x v="1"/>
    <x v="62"/>
    <s v="2530 Helse og omsorgstjenester i institusjon"/>
    <n v="136"/>
  </r>
  <r>
    <s v="37 STORHAUGEN HELSEHUS"/>
    <x v="36"/>
    <x v="144"/>
    <x v="1"/>
    <x v="13"/>
    <s v="2530 Helse og omsorgstjenester i institusjon"/>
    <n v="5"/>
  </r>
  <r>
    <s v="37 STORHAUGEN HELSEHUS"/>
    <x v="36"/>
    <x v="144"/>
    <x v="2"/>
    <x v="121"/>
    <s v="2530 Helse og omsorgstjenester i institusjon"/>
    <n v="120"/>
  </r>
  <r>
    <s v="37 STORHAUGEN HELSEHUS"/>
    <x v="36"/>
    <x v="144"/>
    <x v="2"/>
    <x v="48"/>
    <s v="2530 Helse og omsorgstjenester i institusjon"/>
    <n v="48"/>
  </r>
  <r>
    <s v="37 STORHAUGEN HELSEHUS"/>
    <x v="36"/>
    <x v="144"/>
    <x v="2"/>
    <x v="31"/>
    <s v="2530 Helse og omsorgstjenester i institusjon"/>
    <n v="40"/>
  </r>
  <r>
    <s v="37 STORHAUGEN HELSEHUS"/>
    <x v="36"/>
    <x v="144"/>
    <x v="2"/>
    <x v="124"/>
    <s v="2530 Helse og omsorgstjenester i institusjon"/>
    <n v="1000"/>
  </r>
  <r>
    <s v="37 STORHAUGEN HELSEHUS"/>
    <x v="36"/>
    <x v="144"/>
    <x v="3"/>
    <x v="16"/>
    <s v="2530 Helse og omsorgstjenester i institusjon"/>
    <n v="446"/>
  </r>
  <r>
    <s v="37 STORHAUGEN HELSEHUS"/>
    <x v="36"/>
    <x v="144"/>
    <x v="6"/>
    <x v="64"/>
    <s v="2530 Helse og omsorgstjenester i institusjon"/>
    <n v="-1500"/>
  </r>
  <r>
    <s v="37 STORHAUGEN HELSEHUS"/>
    <x v="36"/>
    <x v="144"/>
    <x v="4"/>
    <x v="18"/>
    <s v="2530 Helse og omsorgstjenester i institusjon"/>
    <n v="-446"/>
  </r>
  <r>
    <s v="37 STORHAUGEN HELSEHUS"/>
    <x v="36"/>
    <x v="144"/>
    <x v="4"/>
    <x v="29"/>
    <s v="2560 Akutthjelp helse- og omsorgstjenesten"/>
    <n v="-2867"/>
  </r>
  <r>
    <s v="37 STORHAUGEN HELSEHUS"/>
    <x v="36"/>
    <x v="145"/>
    <x v="0"/>
    <x v="0"/>
    <s v="2330 Annet forebyggende helsearbeid"/>
    <n v="458"/>
  </r>
  <r>
    <s v="37 STORHAUGEN HELSEHUS"/>
    <x v="36"/>
    <x v="145"/>
    <x v="0"/>
    <x v="0"/>
    <s v="2410 Diagnose, behandling, re-/habilitering"/>
    <n v="1768"/>
  </r>
  <r>
    <s v="37 STORHAUGEN HELSEHUS"/>
    <x v="36"/>
    <x v="145"/>
    <x v="0"/>
    <x v="1"/>
    <s v="2410 Diagnose, behandling, re-/habilitering"/>
    <n v="13"/>
  </r>
  <r>
    <s v="37 STORHAUGEN HELSEHUS"/>
    <x v="36"/>
    <x v="145"/>
    <x v="0"/>
    <x v="3"/>
    <s v="2330 Annet forebyggende helsearbeid"/>
    <n v="73"/>
  </r>
  <r>
    <s v="37 STORHAUGEN HELSEHUS"/>
    <x v="36"/>
    <x v="145"/>
    <x v="0"/>
    <x v="3"/>
    <s v="2410 Diagnose, behandling, re-/habilitering"/>
    <n v="283"/>
  </r>
  <r>
    <s v="37 STORHAUGEN HELSEHUS"/>
    <x v="36"/>
    <x v="145"/>
    <x v="0"/>
    <x v="5"/>
    <s v="2330 Annet forebyggende helsearbeid"/>
    <n v="75"/>
  </r>
  <r>
    <s v="37 STORHAUGEN HELSEHUS"/>
    <x v="36"/>
    <x v="145"/>
    <x v="0"/>
    <x v="5"/>
    <s v="2410 Diagnose, behandling, re-/habilitering"/>
    <n v="291"/>
  </r>
  <r>
    <s v="37 STORHAUGEN HELSEHUS"/>
    <x v="36"/>
    <x v="145"/>
    <x v="1"/>
    <x v="22"/>
    <s v="2330 Annet forebyggende helsearbeid"/>
    <n v="1"/>
  </r>
  <r>
    <s v="37 STORHAUGEN HELSEHUS"/>
    <x v="36"/>
    <x v="145"/>
    <x v="1"/>
    <x v="6"/>
    <s v="2330 Annet forebyggende helsearbeid"/>
    <n v="1"/>
  </r>
  <r>
    <s v="37 STORHAUGEN HELSEHUS"/>
    <x v="36"/>
    <x v="145"/>
    <x v="1"/>
    <x v="7"/>
    <s v="2330 Annet forebyggende helsearbeid"/>
    <n v="29"/>
  </r>
  <r>
    <s v="37 STORHAUGEN HELSEHUS"/>
    <x v="36"/>
    <x v="145"/>
    <x v="1"/>
    <x v="30"/>
    <s v="2330 Annet forebyggende helsearbeid"/>
    <n v="2"/>
  </r>
  <r>
    <s v="37 STORHAUGEN HELSEHUS"/>
    <x v="36"/>
    <x v="145"/>
    <x v="1"/>
    <x v="9"/>
    <s v="2330 Annet forebyggende helsearbeid"/>
    <n v="48"/>
  </r>
  <r>
    <s v="37 STORHAUGEN HELSEHUS"/>
    <x v="36"/>
    <x v="145"/>
    <x v="1"/>
    <x v="10"/>
    <s v="2330 Annet forebyggende helsearbeid"/>
    <n v="10"/>
  </r>
  <r>
    <s v="37 STORHAUGEN HELSEHUS"/>
    <x v="36"/>
    <x v="145"/>
    <x v="1"/>
    <x v="11"/>
    <s v="2330 Annet forebyggende helsearbeid"/>
    <n v="6"/>
  </r>
  <r>
    <s v="37 STORHAUGEN HELSEHUS"/>
    <x v="36"/>
    <x v="145"/>
    <x v="1"/>
    <x v="12"/>
    <s v="2330 Annet forebyggende helsearbeid"/>
    <n v="20"/>
  </r>
  <r>
    <s v="37 STORHAUGEN HELSEHUS"/>
    <x v="36"/>
    <x v="145"/>
    <x v="2"/>
    <x v="143"/>
    <s v="2410 Diagnose, behandling, re-/habilitering"/>
    <n v="122"/>
  </r>
  <r>
    <s v="37 STORHAUGEN HELSEHUS"/>
    <x v="36"/>
    <x v="145"/>
    <x v="3"/>
    <x v="16"/>
    <s v="2410 Diagnose, behandling, re-/habilitering"/>
    <n v="24"/>
  </r>
  <r>
    <s v="37 STORHAUGEN HELSEHUS"/>
    <x v="36"/>
    <x v="145"/>
    <x v="3"/>
    <x v="17"/>
    <s v="2410 Diagnose, behandling, re-/habilitering"/>
    <n v="120"/>
  </r>
  <r>
    <s v="37 STORHAUGEN HELSEHUS"/>
    <x v="36"/>
    <x v="145"/>
    <x v="6"/>
    <x v="38"/>
    <s v="2410 Diagnose, behandling, re-/habilitering"/>
    <n v="-500"/>
  </r>
  <r>
    <s v="37 STORHAUGEN HELSEHUS"/>
    <x v="36"/>
    <x v="145"/>
    <x v="4"/>
    <x v="33"/>
    <s v="2410 Diagnose, behandling, re-/habilitering"/>
    <n v="-820"/>
  </r>
  <r>
    <s v="37 STORHAUGEN HELSEHUS"/>
    <x v="36"/>
    <x v="145"/>
    <x v="4"/>
    <x v="18"/>
    <s v="2410 Diagnose, behandling, re-/habilitering"/>
    <n v="-24"/>
  </r>
  <r>
    <s v="37 STORHAUGEN HELSEHUS"/>
    <x v="36"/>
    <x v="146"/>
    <x v="0"/>
    <x v="0"/>
    <s v="2410 Diagnose, behandling, re-/habilitering"/>
    <n v="585"/>
  </r>
  <r>
    <s v="37 STORHAUGEN HELSEHUS"/>
    <x v="36"/>
    <x v="146"/>
    <x v="0"/>
    <x v="3"/>
    <s v="2410 Diagnose, behandling, re-/habilitering"/>
    <n v="94"/>
  </r>
  <r>
    <s v="37 STORHAUGEN HELSEHUS"/>
    <x v="36"/>
    <x v="146"/>
    <x v="0"/>
    <x v="5"/>
    <s v="2410 Diagnose, behandling, re-/habilitering"/>
    <n v="96"/>
  </r>
  <r>
    <s v="37 STORHAUGEN HELSEHUS"/>
    <x v="36"/>
    <x v="146"/>
    <x v="5"/>
    <x v="144"/>
    <s v="2410 Diagnose, behandling, re-/habilitering"/>
    <n v="256"/>
  </r>
  <r>
    <s v="37 STORHAUGEN HELSEHUS"/>
    <x v="36"/>
    <x v="146"/>
    <x v="4"/>
    <x v="33"/>
    <s v="2410 Diagnose, behandling, re-/habilitering"/>
    <n v="-256"/>
  </r>
  <r>
    <s v="37 STORHAUGEN HELSEHUS"/>
    <x v="36"/>
    <x v="147"/>
    <x v="0"/>
    <x v="0"/>
    <s v="2410 Diagnose, behandling, re-/habilitering"/>
    <n v="552"/>
  </r>
  <r>
    <s v="37 STORHAUGEN HELSEHUS"/>
    <x v="36"/>
    <x v="147"/>
    <x v="0"/>
    <x v="78"/>
    <s v="2410 Diagnose, behandling, re-/habilitering"/>
    <n v="115"/>
  </r>
  <r>
    <s v="37 STORHAUGEN HELSEHUS"/>
    <x v="36"/>
    <x v="147"/>
    <x v="0"/>
    <x v="42"/>
    <s v="2410 Diagnose, behandling, re-/habilitering"/>
    <n v="3934"/>
  </r>
  <r>
    <s v="37 STORHAUGEN HELSEHUS"/>
    <x v="36"/>
    <x v="147"/>
    <x v="0"/>
    <x v="3"/>
    <s v="2410 Diagnose, behandling, re-/habilitering"/>
    <n v="636"/>
  </r>
  <r>
    <s v="37 STORHAUGEN HELSEHUS"/>
    <x v="36"/>
    <x v="147"/>
    <x v="0"/>
    <x v="4"/>
    <s v="2410 Diagnose, behandling, re-/habilitering"/>
    <n v="4"/>
  </r>
  <r>
    <s v="37 STORHAUGEN HELSEHUS"/>
    <x v="36"/>
    <x v="147"/>
    <x v="0"/>
    <x v="5"/>
    <s v="2410 Diagnose, behandling, re-/habilitering"/>
    <n v="692"/>
  </r>
  <r>
    <s v="37 STORHAUGEN HELSEHUS"/>
    <x v="36"/>
    <x v="147"/>
    <x v="1"/>
    <x v="22"/>
    <s v="2410 Diagnose, behandling, re-/habilitering"/>
    <n v="3"/>
  </r>
  <r>
    <s v="37 STORHAUGEN HELSEHUS"/>
    <x v="36"/>
    <x v="147"/>
    <x v="1"/>
    <x v="83"/>
    <s v="2410 Diagnose, behandling, re-/habilitering"/>
    <n v="120"/>
  </r>
  <r>
    <s v="37 STORHAUGEN HELSEHUS"/>
    <x v="36"/>
    <x v="147"/>
    <x v="1"/>
    <x v="120"/>
    <s v="2410 Diagnose, behandling, re-/habilitering"/>
    <n v="70"/>
  </r>
  <r>
    <s v="37 STORHAUGEN HELSEHUS"/>
    <x v="36"/>
    <x v="147"/>
    <x v="1"/>
    <x v="6"/>
    <s v="2410 Diagnose, behandling, re-/habilitering"/>
    <n v="8"/>
  </r>
  <r>
    <s v="37 STORHAUGEN HELSEHUS"/>
    <x v="36"/>
    <x v="147"/>
    <x v="1"/>
    <x v="7"/>
    <s v="2410 Diagnose, behandling, re-/habilitering"/>
    <n v="100"/>
  </r>
  <r>
    <s v="37 STORHAUGEN HELSEHUS"/>
    <x v="36"/>
    <x v="147"/>
    <x v="1"/>
    <x v="30"/>
    <s v="2410 Diagnose, behandling, re-/habilitering"/>
    <n v="3"/>
  </r>
  <r>
    <s v="37 STORHAUGEN HELSEHUS"/>
    <x v="36"/>
    <x v="147"/>
    <x v="1"/>
    <x v="9"/>
    <s v="2410 Diagnose, behandling, re-/habilitering"/>
    <n v="45"/>
  </r>
  <r>
    <s v="37 STORHAUGEN HELSEHUS"/>
    <x v="36"/>
    <x v="147"/>
    <x v="1"/>
    <x v="10"/>
    <s v="2410 Diagnose, behandling, re-/habilitering"/>
    <n v="25"/>
  </r>
  <r>
    <s v="37 STORHAUGEN HELSEHUS"/>
    <x v="36"/>
    <x v="147"/>
    <x v="1"/>
    <x v="12"/>
    <s v="2410 Diagnose, behandling, re-/habilitering"/>
    <n v="10"/>
  </r>
  <r>
    <s v="37 STORHAUGEN HELSEHUS"/>
    <x v="36"/>
    <x v="147"/>
    <x v="1"/>
    <x v="13"/>
    <s v="2410 Diagnose, behandling, re-/habilitering"/>
    <n v="5"/>
  </r>
  <r>
    <s v="37 STORHAUGEN HELSEHUS"/>
    <x v="36"/>
    <x v="147"/>
    <x v="1"/>
    <x v="72"/>
    <s v="2410 Diagnose, behandling, re-/habilitering"/>
    <n v="8"/>
  </r>
  <r>
    <s v="37 STORHAUGEN HELSEHUS"/>
    <x v="36"/>
    <x v="147"/>
    <x v="1"/>
    <x v="25"/>
    <s v="2410 Diagnose, behandling, re-/habilitering"/>
    <n v="340"/>
  </r>
  <r>
    <s v="37 STORHAUGEN HELSEHUS"/>
    <x v="36"/>
    <x v="147"/>
    <x v="1"/>
    <x v="14"/>
    <s v="2410 Diagnose, behandling, re-/habilitering"/>
    <n v="60"/>
  </r>
  <r>
    <s v="37 STORHAUGEN HELSEHUS"/>
    <x v="36"/>
    <x v="147"/>
    <x v="2"/>
    <x v="15"/>
    <s v="2410 Diagnose, behandling, re-/habilitering"/>
    <n v="30"/>
  </r>
  <r>
    <s v="37 STORHAUGEN HELSEHUS"/>
    <x v="36"/>
    <x v="147"/>
    <x v="2"/>
    <x v="143"/>
    <s v="2410 Diagnose, behandling, re-/habilitering"/>
    <n v="372"/>
  </r>
  <r>
    <s v="37 STORHAUGEN HELSEHUS"/>
    <x v="36"/>
    <x v="147"/>
    <x v="3"/>
    <x v="76"/>
    <s v="2410 Diagnose, behandling, re-/habilitering"/>
    <n v="1492"/>
  </r>
  <r>
    <s v="37 STORHAUGEN HELSEHUS"/>
    <x v="36"/>
    <x v="147"/>
    <x v="3"/>
    <x v="16"/>
    <s v="2410 Diagnose, behandling, re-/habilitering"/>
    <n v="80"/>
  </r>
  <r>
    <s v="37 STORHAUGEN HELSEHUS"/>
    <x v="36"/>
    <x v="147"/>
    <x v="6"/>
    <x v="64"/>
    <s v="2410 Diagnose, behandling, re-/habilitering"/>
    <n v="-170"/>
  </r>
  <r>
    <s v="37 STORHAUGEN HELSEHUS"/>
    <x v="36"/>
    <x v="147"/>
    <x v="6"/>
    <x v="38"/>
    <s v="2410 Diagnose, behandling, re-/habilitering"/>
    <n v="-60"/>
  </r>
  <r>
    <s v="37 STORHAUGEN HELSEHUS"/>
    <x v="36"/>
    <x v="147"/>
    <x v="4"/>
    <x v="96"/>
    <s v="2410 Diagnose, behandling, re-/habilitering"/>
    <n v="-630"/>
  </r>
  <r>
    <s v="37 STORHAUGEN HELSEHUS"/>
    <x v="36"/>
    <x v="147"/>
    <x v="4"/>
    <x v="18"/>
    <s v="2410 Diagnose, behandling, re-/habilitering"/>
    <n v="-80"/>
  </r>
  <r>
    <s v="37 STORHAUGEN HELSEHUS"/>
    <x v="36"/>
    <x v="147"/>
    <x v="4"/>
    <x v="29"/>
    <s v="2410 Diagnose, behandling, re-/habilitering"/>
    <n v="-3075"/>
  </r>
  <r>
    <s v="37 STORHAUGEN HELSEHUS"/>
    <x v="36"/>
    <x v="148"/>
    <x v="0"/>
    <x v="42"/>
    <s v="2410 Diagnose, behandling, re-/habilitering"/>
    <n v="20"/>
  </r>
  <r>
    <s v="37 STORHAUGEN HELSEHUS"/>
    <x v="36"/>
    <x v="148"/>
    <x v="0"/>
    <x v="3"/>
    <s v="2410 Diagnose, behandling, re-/habilitering"/>
    <n v="3"/>
  </r>
  <r>
    <s v="37 STORHAUGEN HELSEHUS"/>
    <x v="36"/>
    <x v="148"/>
    <x v="0"/>
    <x v="5"/>
    <s v="2410 Diagnose, behandling, re-/habilitering"/>
    <n v="3"/>
  </r>
  <r>
    <s v="37 STORHAUGEN HELSEHUS"/>
    <x v="36"/>
    <x v="148"/>
    <x v="1"/>
    <x v="7"/>
    <s v="2410 Diagnose, behandling, re-/habilitering"/>
    <n v="7"/>
  </r>
  <r>
    <s v="37 STORHAUGEN HELSEHUS"/>
    <x v="36"/>
    <x v="148"/>
    <x v="1"/>
    <x v="8"/>
    <s v="2410 Diagnose, behandling, re-/habilitering"/>
    <n v="10"/>
  </r>
  <r>
    <s v="37 STORHAUGEN HELSEHUS"/>
    <x v="36"/>
    <x v="148"/>
    <x v="1"/>
    <x v="14"/>
    <s v="2410 Diagnose, behandling, re-/habilitering"/>
    <n v="88"/>
  </r>
  <r>
    <s v="37 STORHAUGEN HELSEHUS"/>
    <x v="36"/>
    <x v="148"/>
    <x v="2"/>
    <x v="31"/>
    <s v="2410 Diagnose, behandling, re-/habilitering"/>
    <n v="170"/>
  </r>
  <r>
    <s v="37 STORHAUGEN HELSEHUS"/>
    <x v="36"/>
    <x v="148"/>
    <x v="5"/>
    <x v="141"/>
    <s v="2410 Diagnose, behandling, re-/habilitering"/>
    <n v="11500"/>
  </r>
  <r>
    <s v="37 STORHAUGEN HELSEHUS"/>
    <x v="36"/>
    <x v="148"/>
    <x v="3"/>
    <x v="16"/>
    <s v="2410 Diagnose, behandling, re-/habilitering"/>
    <n v="25"/>
  </r>
  <r>
    <s v="37 STORHAUGEN HELSEHUS"/>
    <x v="36"/>
    <x v="148"/>
    <x v="4"/>
    <x v="96"/>
    <s v="2410 Diagnose, behandling, re-/habilitering"/>
    <n v="-350"/>
  </r>
  <r>
    <s v="37 STORHAUGEN HELSEHUS"/>
    <x v="36"/>
    <x v="148"/>
    <x v="4"/>
    <x v="18"/>
    <s v="2410 Diagnose, behandling, re-/habilitering"/>
    <n v="-25"/>
  </r>
  <r>
    <s v="37 STORHAUGEN HELSEHUS"/>
    <x v="36"/>
    <x v="149"/>
    <x v="3"/>
    <x v="76"/>
    <s v="2410 Diagnose, behandling, re-/habilitering"/>
    <n v="3370"/>
  </r>
  <r>
    <s v="37 STORHAUGEN HELSEHUS"/>
    <x v="36"/>
    <x v="150"/>
    <x v="0"/>
    <x v="0"/>
    <s v="2530 Helse og omsorgstjenester i institusjon"/>
    <n v="2737"/>
  </r>
  <r>
    <s v="37 STORHAUGEN HELSEHUS"/>
    <x v="36"/>
    <x v="150"/>
    <x v="0"/>
    <x v="49"/>
    <s v="2320 Forebygging, helsestasjons- og skolehelse"/>
    <n v="100"/>
  </r>
  <r>
    <s v="37 STORHAUGEN HELSEHUS"/>
    <x v="36"/>
    <x v="150"/>
    <x v="0"/>
    <x v="49"/>
    <s v="2530 Helse og omsorgstjenester i institusjon"/>
    <n v="240"/>
  </r>
  <r>
    <s v="37 STORHAUGEN HELSEHUS"/>
    <x v="36"/>
    <x v="150"/>
    <x v="0"/>
    <x v="119"/>
    <s v="2320 Forebygging, helsestasjons- og skolehelse"/>
    <n v="600"/>
  </r>
  <r>
    <s v="37 STORHAUGEN HELSEHUS"/>
    <x v="36"/>
    <x v="150"/>
    <x v="0"/>
    <x v="119"/>
    <s v="2530 Helse og omsorgstjenester i institusjon"/>
    <n v="420"/>
  </r>
  <r>
    <s v="37 STORHAUGEN HELSEHUS"/>
    <x v="36"/>
    <x v="150"/>
    <x v="0"/>
    <x v="61"/>
    <s v="2530 Helse og omsorgstjenester i institusjon"/>
    <n v="250"/>
  </r>
  <r>
    <s v="37 STORHAUGEN HELSEHUS"/>
    <x v="36"/>
    <x v="150"/>
    <x v="0"/>
    <x v="3"/>
    <s v="2320 Forebygging, helsestasjons- og skolehelse"/>
    <n v="112"/>
  </r>
  <r>
    <s v="37 STORHAUGEN HELSEHUS"/>
    <x v="36"/>
    <x v="150"/>
    <x v="0"/>
    <x v="3"/>
    <s v="2410 Diagnose, behandling, re-/habilitering"/>
    <n v="-41"/>
  </r>
  <r>
    <s v="37 STORHAUGEN HELSEHUS"/>
    <x v="36"/>
    <x v="150"/>
    <x v="0"/>
    <x v="3"/>
    <s v="2530 Helse og omsorgstjenester i institusjon"/>
    <n v="584"/>
  </r>
  <r>
    <s v="37 STORHAUGEN HELSEHUS"/>
    <x v="36"/>
    <x v="150"/>
    <x v="0"/>
    <x v="5"/>
    <s v="2320 Forebygging, helsestasjons- og skolehelse"/>
    <n v="114"/>
  </r>
  <r>
    <s v="37 STORHAUGEN HELSEHUS"/>
    <x v="36"/>
    <x v="150"/>
    <x v="0"/>
    <x v="5"/>
    <s v="2410 Diagnose, behandling, re-/habilitering"/>
    <n v="-6"/>
  </r>
  <r>
    <s v="37 STORHAUGEN HELSEHUS"/>
    <x v="36"/>
    <x v="150"/>
    <x v="0"/>
    <x v="5"/>
    <s v="2530 Helse og omsorgstjenester i institusjon"/>
    <n v="597"/>
  </r>
  <r>
    <s v="37 STORHAUGEN HELSEHUS"/>
    <x v="36"/>
    <x v="150"/>
    <x v="1"/>
    <x v="7"/>
    <s v="2530 Helse og omsorgstjenester i institusjon"/>
    <n v="80"/>
  </r>
  <r>
    <s v="37 STORHAUGEN HELSEHUS"/>
    <x v="36"/>
    <x v="150"/>
    <x v="1"/>
    <x v="9"/>
    <s v="2410 Diagnose, behandling, re-/habilitering"/>
    <n v="20"/>
  </r>
  <r>
    <s v="37 STORHAUGEN HELSEHUS"/>
    <x v="36"/>
    <x v="150"/>
    <x v="2"/>
    <x v="143"/>
    <s v="2320 Forebygging, helsestasjons- og skolehelse"/>
    <n v="350"/>
  </r>
  <r>
    <s v="37 STORHAUGEN HELSEHUS"/>
    <x v="36"/>
    <x v="150"/>
    <x v="2"/>
    <x v="143"/>
    <s v="2530 Helse og omsorgstjenester i institusjon"/>
    <n v="400"/>
  </r>
  <r>
    <s v="37 STORHAUGEN HELSEHUS"/>
    <x v="36"/>
    <x v="150"/>
    <x v="3"/>
    <x v="16"/>
    <s v="2530 Helse og omsorgstjenester i institusjon"/>
    <n v="20"/>
  </r>
  <r>
    <s v="37 STORHAUGEN HELSEHUS"/>
    <x v="36"/>
    <x v="150"/>
    <x v="4"/>
    <x v="18"/>
    <s v="2530 Helse og omsorgstjenester i institusjon"/>
    <n v="-20"/>
  </r>
  <r>
    <s v="38 REGIONALT SENTER FOR HELSEINNOVASJON"/>
    <x v="37"/>
    <x v="151"/>
    <x v="0"/>
    <x v="0"/>
    <s v="2340 Aktiviserings- og servicetjenester overfor eldre og personer med funksjonsnedset"/>
    <n v="2400"/>
  </r>
  <r>
    <s v="38 REGIONALT SENTER FOR HELSEINNOVASJON"/>
    <x v="37"/>
    <x v="151"/>
    <x v="0"/>
    <x v="42"/>
    <s v="2340 Aktiviserings- og servicetjenester overfor eldre og personer med funksjonsnedset"/>
    <n v="50"/>
  </r>
  <r>
    <s v="38 REGIONALT SENTER FOR HELSEINNOVASJON"/>
    <x v="37"/>
    <x v="151"/>
    <x v="0"/>
    <x v="3"/>
    <s v="2340 Aktiviserings- og servicetjenester overfor eldre og personer med funksjonsnedset"/>
    <n v="384"/>
  </r>
  <r>
    <s v="38 REGIONALT SENTER FOR HELSEINNOVASJON"/>
    <x v="37"/>
    <x v="151"/>
    <x v="0"/>
    <x v="5"/>
    <s v="2340 Aktiviserings- og servicetjenester overfor eldre og personer med funksjonsnedset"/>
    <n v="393"/>
  </r>
  <r>
    <s v="38 REGIONALT SENTER FOR HELSEINNOVASJON"/>
    <x v="37"/>
    <x v="151"/>
    <x v="1"/>
    <x v="22"/>
    <s v="2340 Aktiviserings- og servicetjenester overfor eldre og personer med funksjonsnedset"/>
    <n v="100"/>
  </r>
  <r>
    <s v="38 REGIONALT SENTER FOR HELSEINNOVASJON"/>
    <x v="37"/>
    <x v="151"/>
    <x v="1"/>
    <x v="51"/>
    <s v="2340 Aktiviserings- og servicetjenester overfor eldre og personer med funksjonsnedset"/>
    <n v="25"/>
  </r>
  <r>
    <s v="38 REGIONALT SENTER FOR HELSEINNOVASJON"/>
    <x v="37"/>
    <x v="151"/>
    <x v="1"/>
    <x v="6"/>
    <s v="2340 Aktiviserings- og servicetjenester overfor eldre og personer med funksjonsnedset"/>
    <n v="25"/>
  </r>
  <r>
    <s v="38 REGIONALT SENTER FOR HELSEINNOVASJON"/>
    <x v="37"/>
    <x v="151"/>
    <x v="1"/>
    <x v="7"/>
    <s v="2340 Aktiviserings- og servicetjenester overfor eldre og personer med funksjonsnedset"/>
    <n v="120"/>
  </r>
  <r>
    <s v="38 REGIONALT SENTER FOR HELSEINNOVASJON"/>
    <x v="37"/>
    <x v="151"/>
    <x v="1"/>
    <x v="41"/>
    <s v="2340 Aktiviserings- og servicetjenester overfor eldre og personer med funksjonsnedset"/>
    <n v="25"/>
  </r>
  <r>
    <s v="38 REGIONALT SENTER FOR HELSEINNOVASJON"/>
    <x v="37"/>
    <x v="151"/>
    <x v="1"/>
    <x v="112"/>
    <s v="2340 Aktiviserings- og servicetjenester overfor eldre og personer med funksjonsnedset"/>
    <n v="10"/>
  </r>
  <r>
    <s v="38 REGIONALT SENTER FOR HELSEINNOVASJON"/>
    <x v="37"/>
    <x v="151"/>
    <x v="1"/>
    <x v="30"/>
    <s v="2340 Aktiviserings- og servicetjenester overfor eldre og personer med funksjonsnedset"/>
    <n v="70"/>
  </r>
  <r>
    <s v="38 REGIONALT SENTER FOR HELSEINNOVASJON"/>
    <x v="37"/>
    <x v="151"/>
    <x v="1"/>
    <x v="8"/>
    <s v="2340 Aktiviserings- og servicetjenester overfor eldre og personer med funksjonsnedset"/>
    <n v="50"/>
  </r>
  <r>
    <s v="38 REGIONALT SENTER FOR HELSEINNOVASJON"/>
    <x v="37"/>
    <x v="151"/>
    <x v="1"/>
    <x v="9"/>
    <s v="2340 Aktiviserings- og servicetjenester overfor eldre og personer med funksjonsnedset"/>
    <n v="150"/>
  </r>
  <r>
    <s v="38 REGIONALT SENTER FOR HELSEINNOVASJON"/>
    <x v="37"/>
    <x v="151"/>
    <x v="1"/>
    <x v="10"/>
    <s v="2340 Aktiviserings- og servicetjenester overfor eldre og personer med funksjonsnedset"/>
    <n v="75"/>
  </r>
  <r>
    <s v="38 REGIONALT SENTER FOR HELSEINNOVASJON"/>
    <x v="37"/>
    <x v="151"/>
    <x v="1"/>
    <x v="12"/>
    <s v="2340 Aktiviserings- og servicetjenester overfor eldre og personer med funksjonsnedset"/>
    <n v="50"/>
  </r>
  <r>
    <s v="38 REGIONALT SENTER FOR HELSEINNOVASJON"/>
    <x v="37"/>
    <x v="151"/>
    <x v="1"/>
    <x v="72"/>
    <s v="2340 Aktiviserings- og servicetjenester overfor eldre og personer med funksjonsnedset"/>
    <n v="70"/>
  </r>
  <r>
    <s v="38 REGIONALT SENTER FOR HELSEINNOVASJON"/>
    <x v="37"/>
    <x v="151"/>
    <x v="1"/>
    <x v="25"/>
    <s v="2340 Aktiviserings- og servicetjenester overfor eldre og personer med funksjonsnedset"/>
    <n v="700"/>
  </r>
  <r>
    <s v="38 REGIONALT SENTER FOR HELSEINNOVASJON"/>
    <x v="37"/>
    <x v="151"/>
    <x v="2"/>
    <x v="15"/>
    <s v="2340 Aktiviserings- og servicetjenester overfor eldre og personer med funksjonsnedset"/>
    <n v="100"/>
  </r>
  <r>
    <s v="38 REGIONALT SENTER FOR HELSEINNOVASJON"/>
    <x v="37"/>
    <x v="151"/>
    <x v="2"/>
    <x v="89"/>
    <s v="2340 Aktiviserings- og servicetjenester overfor eldre og personer med funksjonsnedset"/>
    <n v="170"/>
  </r>
  <r>
    <s v="38 REGIONALT SENTER FOR HELSEINNOVASJON"/>
    <x v="37"/>
    <x v="151"/>
    <x v="2"/>
    <x v="65"/>
    <s v="2340 Aktiviserings- og servicetjenester overfor eldre og personer med funksjonsnedset"/>
    <n v="170"/>
  </r>
  <r>
    <s v="38 REGIONALT SENTER FOR HELSEINNOVASJON"/>
    <x v="37"/>
    <x v="151"/>
    <x v="2"/>
    <x v="31"/>
    <s v="2340 Aktiviserings- og servicetjenester overfor eldre og personer med funksjonsnedset"/>
    <n v="1000"/>
  </r>
  <r>
    <s v="38 REGIONALT SENTER FOR HELSEINNOVASJON"/>
    <x v="37"/>
    <x v="151"/>
    <x v="5"/>
    <x v="34"/>
    <s v="2340 Aktiviserings- og servicetjenester overfor eldre og personer med funksjonsnedset"/>
    <n v="1000"/>
  </r>
  <r>
    <s v="38 REGIONALT SENTER FOR HELSEINNOVASJON"/>
    <x v="37"/>
    <x v="151"/>
    <x v="3"/>
    <x v="16"/>
    <s v="2340 Aktiviserings- og servicetjenester overfor eldre og personer med funksjonsnedset"/>
    <n v="700"/>
  </r>
  <r>
    <s v="38 REGIONALT SENTER FOR HELSEINNOVASJON"/>
    <x v="37"/>
    <x v="151"/>
    <x v="3"/>
    <x v="39"/>
    <s v="2340 Aktiviserings- og servicetjenester overfor eldre og personer med funksjonsnedset"/>
    <n v="200"/>
  </r>
  <r>
    <s v="38 REGIONALT SENTER FOR HELSEINNOVASJON"/>
    <x v="37"/>
    <x v="151"/>
    <x v="3"/>
    <x v="17"/>
    <s v="2340 Aktiviserings- og servicetjenester overfor eldre og personer med funksjonsnedset"/>
    <n v="500"/>
  </r>
  <r>
    <s v="38 REGIONALT SENTER FOR HELSEINNOVASJON"/>
    <x v="37"/>
    <x v="151"/>
    <x v="4"/>
    <x v="18"/>
    <s v="2340 Aktiviserings- og servicetjenester overfor eldre og personer med funksjonsnedset"/>
    <n v="-700"/>
  </r>
  <r>
    <s v="38 REGIONALT SENTER FOR HELSEINNOVASJON"/>
    <x v="37"/>
    <x v="151"/>
    <x v="4"/>
    <x v="37"/>
    <s v="2340 Aktiviserings- og servicetjenester overfor eldre og personer med funksjonsnedset"/>
    <n v="-1500"/>
  </r>
  <r>
    <s v="38 REGIONALT SENTER FOR HELSEINNOVASJON"/>
    <x v="37"/>
    <x v="151"/>
    <x v="4"/>
    <x v="29"/>
    <s v="2340 Aktiviserings- og servicetjenester overfor eldre og personer med funksjonsnedset"/>
    <n v="-600"/>
  </r>
  <r>
    <s v="38 REGIONALT SENTER FOR HELSEINNOVASJON"/>
    <x v="37"/>
    <x v="151"/>
    <x v="8"/>
    <x v="73"/>
    <s v="2340 Aktiviserings- og servicetjenester overfor eldre og personer med funksjonsnedset"/>
    <n v="-5737"/>
  </r>
  <r>
    <s v="38 REGIONALT SENTER FOR HELSEINNOVASJON"/>
    <x v="37"/>
    <x v="152"/>
    <x v="0"/>
    <x v="0"/>
    <s v="2340 Aktiviserings- og servicetjenester overfor eldre og personer med funksjonsnedset"/>
    <n v="4363"/>
  </r>
  <r>
    <s v="38 REGIONALT SENTER FOR HELSEINNOVASJON"/>
    <x v="37"/>
    <x v="152"/>
    <x v="0"/>
    <x v="78"/>
    <s v="2340 Aktiviserings- og servicetjenester overfor eldre og personer med funksjonsnedset"/>
    <n v="60"/>
  </r>
  <r>
    <s v="38 REGIONALT SENTER FOR HELSEINNOVASJON"/>
    <x v="37"/>
    <x v="152"/>
    <x v="0"/>
    <x v="49"/>
    <s v="2340 Aktiviserings- og servicetjenester overfor eldre og personer med funksjonsnedset"/>
    <n v="300"/>
  </r>
  <r>
    <s v="38 REGIONALT SENTER FOR HELSEINNOVASJON"/>
    <x v="37"/>
    <x v="152"/>
    <x v="0"/>
    <x v="60"/>
    <s v="2340 Aktiviserings- og servicetjenester overfor eldre og personer med funksjonsnedset"/>
    <n v="10"/>
  </r>
  <r>
    <s v="38 REGIONALT SENTER FOR HELSEINNOVASJON"/>
    <x v="37"/>
    <x v="152"/>
    <x v="0"/>
    <x v="61"/>
    <s v="2340 Aktiviserings- og servicetjenester overfor eldre og personer med funksjonsnedset"/>
    <n v="20"/>
  </r>
  <r>
    <s v="38 REGIONALT SENTER FOR HELSEINNOVASJON"/>
    <x v="37"/>
    <x v="152"/>
    <x v="0"/>
    <x v="3"/>
    <s v="2340 Aktiviserings- og servicetjenester overfor eldre og personer med funksjonsnedset"/>
    <n v="757"/>
  </r>
  <r>
    <s v="38 REGIONALT SENTER FOR HELSEINNOVASJON"/>
    <x v="37"/>
    <x v="152"/>
    <x v="0"/>
    <x v="4"/>
    <s v="2340 Aktiviserings- og servicetjenester overfor eldre og personer med funksjonsnedset"/>
    <n v="7"/>
  </r>
  <r>
    <s v="38 REGIONALT SENTER FOR HELSEINNOVASJON"/>
    <x v="37"/>
    <x v="152"/>
    <x v="0"/>
    <x v="5"/>
    <s v="2340 Aktiviserings- og servicetjenester overfor eldre og personer med funksjonsnedset"/>
    <n v="778"/>
  </r>
  <r>
    <s v="38 REGIONALT SENTER FOR HELSEINNOVASJON"/>
    <x v="37"/>
    <x v="152"/>
    <x v="1"/>
    <x v="22"/>
    <s v="2340 Aktiviserings- og servicetjenester overfor eldre og personer med funksjonsnedset"/>
    <n v="7"/>
  </r>
  <r>
    <s v="38 REGIONALT SENTER FOR HELSEINNOVASJON"/>
    <x v="37"/>
    <x v="152"/>
    <x v="1"/>
    <x v="51"/>
    <s v="2340 Aktiviserings- og servicetjenester overfor eldre og personer med funksjonsnedset"/>
    <n v="2"/>
  </r>
  <r>
    <s v="38 REGIONALT SENTER FOR HELSEINNOVASJON"/>
    <x v="37"/>
    <x v="152"/>
    <x v="1"/>
    <x v="6"/>
    <s v="2340 Aktiviserings- og servicetjenester overfor eldre og personer med funksjonsnedset"/>
    <n v="5"/>
  </r>
  <r>
    <s v="38 REGIONALT SENTER FOR HELSEINNOVASJON"/>
    <x v="37"/>
    <x v="152"/>
    <x v="1"/>
    <x v="7"/>
    <s v="2340 Aktiviserings- og servicetjenester overfor eldre og personer med funksjonsnedset"/>
    <n v="144"/>
  </r>
  <r>
    <s v="38 REGIONALT SENTER FOR HELSEINNOVASJON"/>
    <x v="37"/>
    <x v="152"/>
    <x v="1"/>
    <x v="41"/>
    <s v="2340 Aktiviserings- og servicetjenester overfor eldre og personer med funksjonsnedset"/>
    <n v="12"/>
  </r>
  <r>
    <s v="38 REGIONALT SENTER FOR HELSEINNOVASJON"/>
    <x v="37"/>
    <x v="152"/>
    <x v="1"/>
    <x v="93"/>
    <s v="2340 Aktiviserings- og servicetjenester overfor eldre og personer med funksjonsnedset"/>
    <n v="2"/>
  </r>
  <r>
    <s v="38 REGIONALT SENTER FOR HELSEINNOVASJON"/>
    <x v="37"/>
    <x v="152"/>
    <x v="1"/>
    <x v="112"/>
    <s v="2340 Aktiviserings- og servicetjenester overfor eldre og personer med funksjonsnedset"/>
    <n v="12"/>
  </r>
  <r>
    <s v="38 REGIONALT SENTER FOR HELSEINNOVASJON"/>
    <x v="37"/>
    <x v="152"/>
    <x v="1"/>
    <x v="30"/>
    <s v="2340 Aktiviserings- og servicetjenester overfor eldre og personer med funksjonsnedset"/>
    <n v="50"/>
  </r>
  <r>
    <s v="38 REGIONALT SENTER FOR HELSEINNOVASJON"/>
    <x v="37"/>
    <x v="152"/>
    <x v="1"/>
    <x v="11"/>
    <s v="2340 Aktiviserings- og servicetjenester overfor eldre og personer med funksjonsnedset"/>
    <n v="10"/>
  </r>
  <r>
    <s v="38 REGIONALT SENTER FOR HELSEINNOVASJON"/>
    <x v="37"/>
    <x v="152"/>
    <x v="1"/>
    <x v="12"/>
    <s v="2340 Aktiviserings- og servicetjenester overfor eldre og personer med funksjonsnedset"/>
    <n v="20"/>
  </r>
  <r>
    <s v="38 REGIONALT SENTER FOR HELSEINNOVASJON"/>
    <x v="37"/>
    <x v="152"/>
    <x v="1"/>
    <x v="108"/>
    <s v="2340 Aktiviserings- og servicetjenester overfor eldre og personer med funksjonsnedset"/>
    <n v="15"/>
  </r>
  <r>
    <s v="38 REGIONALT SENTER FOR HELSEINNOVASJON"/>
    <x v="37"/>
    <x v="152"/>
    <x v="1"/>
    <x v="13"/>
    <s v="2340 Aktiviserings- og servicetjenester overfor eldre og personer med funksjonsnedset"/>
    <n v="20"/>
  </r>
  <r>
    <s v="38 REGIONALT SENTER FOR HELSEINNOVASJON"/>
    <x v="37"/>
    <x v="152"/>
    <x v="1"/>
    <x v="72"/>
    <s v="2340 Aktiviserings- og servicetjenester overfor eldre og personer med funksjonsnedset"/>
    <n v="20"/>
  </r>
  <r>
    <s v="38 REGIONALT SENTER FOR HELSEINNOVASJON"/>
    <x v="37"/>
    <x v="152"/>
    <x v="1"/>
    <x v="25"/>
    <s v="2340 Aktiviserings- og servicetjenester overfor eldre og personer med funksjonsnedset"/>
    <n v="130"/>
  </r>
  <r>
    <s v="38 REGIONALT SENTER FOR HELSEINNOVASJON"/>
    <x v="37"/>
    <x v="152"/>
    <x v="1"/>
    <x v="14"/>
    <s v="2340 Aktiviserings- og servicetjenester overfor eldre og personer med funksjonsnedset"/>
    <n v="500"/>
  </r>
  <r>
    <s v="38 REGIONALT SENTER FOR HELSEINNOVASJON"/>
    <x v="37"/>
    <x v="152"/>
    <x v="2"/>
    <x v="15"/>
    <s v="2340 Aktiviserings- og servicetjenester overfor eldre og personer med funksjonsnedset"/>
    <n v="300"/>
  </r>
  <r>
    <s v="38 REGIONALT SENTER FOR HELSEINNOVASJON"/>
    <x v="37"/>
    <x v="152"/>
    <x v="2"/>
    <x v="47"/>
    <s v="2340 Aktiviserings- og servicetjenester overfor eldre og personer med funksjonsnedset"/>
    <n v="66"/>
  </r>
  <r>
    <s v="38 REGIONALT SENTER FOR HELSEINNOVASJON"/>
    <x v="37"/>
    <x v="152"/>
    <x v="2"/>
    <x v="48"/>
    <s v="2340 Aktiviserings- og servicetjenester overfor eldre og personer med funksjonsnedset"/>
    <n v="20"/>
  </r>
  <r>
    <s v="38 REGIONALT SENTER FOR HELSEINNOVASJON"/>
    <x v="37"/>
    <x v="152"/>
    <x v="6"/>
    <x v="106"/>
    <s v="2340 Aktiviserings- og servicetjenester overfor eldre og personer med funksjonsnedset"/>
    <n v="-2650"/>
  </r>
  <r>
    <s v="38 REGIONALT SENTER FOR HELSEINNOVASJON"/>
    <x v="37"/>
    <x v="152"/>
    <x v="6"/>
    <x v="101"/>
    <s v="2340 Aktiviserings- og servicetjenester overfor eldre og personer med funksjonsnedset"/>
    <n v="-2280"/>
  </r>
  <r>
    <s v="38 REGIONALT SENTER FOR HELSEINNOVASJON"/>
    <x v="37"/>
    <x v="152"/>
    <x v="6"/>
    <x v="145"/>
    <s v="2340 Aktiviserings- og servicetjenester overfor eldre og personer med funksjonsnedset"/>
    <n v="-1000"/>
  </r>
  <r>
    <s v="38 REGIONALT SENTER FOR HELSEINNOVASJON"/>
    <x v="37"/>
    <x v="152"/>
    <x v="4"/>
    <x v="33"/>
    <s v="2340 Aktiviserings- og servicetjenester overfor eldre og personer med funksjonsnedset"/>
    <n v="-400"/>
  </r>
  <r>
    <s v="38 REGIONALT SENTER FOR HELSEINNOVASJON"/>
    <x v="37"/>
    <x v="153"/>
    <x v="3"/>
    <x v="17"/>
    <s v="2540 Helse og omsorgstjenester til hjemmeboend"/>
    <n v="2200"/>
  </r>
  <r>
    <s v="38 REGIONALT SENTER FOR HELSEINNOVASJON"/>
    <x v="37"/>
    <x v="154"/>
    <x v="3"/>
    <x v="17"/>
    <s v="2340 Aktiviserings- og servicetjenester overfor eldre og personer med funksjonsnedset"/>
    <n v="2000"/>
  </r>
  <r>
    <s v="38 REGIONALT SENTER FOR HELSEINNOVASJON"/>
    <x v="37"/>
    <x v="155"/>
    <x v="0"/>
    <x v="0"/>
    <s v="2340 Aktiviserings- og servicetjenester overfor eldre og personer med funksjonsnedset"/>
    <n v="600"/>
  </r>
  <r>
    <s v="38 REGIONALT SENTER FOR HELSEINNOVASJON"/>
    <x v="37"/>
    <x v="155"/>
    <x v="0"/>
    <x v="3"/>
    <s v="2340 Aktiviserings- og servicetjenester overfor eldre og personer med funksjonsnedset"/>
    <n v="96"/>
  </r>
  <r>
    <s v="38 REGIONALT SENTER FOR HELSEINNOVASJON"/>
    <x v="37"/>
    <x v="155"/>
    <x v="0"/>
    <x v="5"/>
    <s v="2340 Aktiviserings- og servicetjenester overfor eldre og personer med funksjonsnedset"/>
    <n v="98"/>
  </r>
  <r>
    <s v="38 REGIONALT SENTER FOR HELSEINNOVASJON"/>
    <x v="37"/>
    <x v="155"/>
    <x v="3"/>
    <x v="17"/>
    <s v="2340 Aktiviserings- og servicetjenester overfor eldre og personer med funksjonsnedset"/>
    <n v="456"/>
  </r>
  <r>
    <s v="38 REGIONALT SENTER FOR HELSEINNOVASJON"/>
    <x v="37"/>
    <x v="155"/>
    <x v="4"/>
    <x v="29"/>
    <s v="2340 Aktiviserings- og servicetjenester overfor eldre og personer med funksjonsnedset"/>
    <n v="-450"/>
  </r>
  <r>
    <s v="45 EKSTERNE ENHETER"/>
    <x v="38"/>
    <x v="156"/>
    <x v="3"/>
    <x v="146"/>
    <s v="3300 Samferdselsbedrifter/transporttiltak"/>
    <n v="750"/>
  </r>
  <r>
    <s v="45 EKSTERNE ENHETER"/>
    <x v="38"/>
    <x v="156"/>
    <x v="3"/>
    <x v="17"/>
    <s v="3300 Samferdselsbedrifter/transporttiltak"/>
    <n v="-629"/>
  </r>
  <r>
    <s v="45 EKSTERNE ENHETER"/>
    <x v="38"/>
    <x v="157"/>
    <x v="3"/>
    <x v="146"/>
    <s v="3300 Samferdselsbedrifter/transporttiltak"/>
    <n v="3630"/>
  </r>
  <r>
    <s v="45 EKSTERNE ENHETER"/>
    <x v="38"/>
    <x v="158"/>
    <x v="3"/>
    <x v="27"/>
    <s v="3900 Den norske kirke"/>
    <n v="14649"/>
  </r>
  <r>
    <s v="45 EKSTERNE ENHETER"/>
    <x v="38"/>
    <x v="159"/>
    <x v="3"/>
    <x v="27"/>
    <s v="2730 Arbeidsrettede tiltak i kommunal regi"/>
    <n v="1850"/>
  </r>
  <r>
    <s v="45 EKSTERNE ENHETER"/>
    <x v="38"/>
    <x v="160"/>
    <x v="5"/>
    <x v="67"/>
    <s v="2420 Råd, veiledningog sosialt forebyggende ar"/>
    <n v="3219"/>
  </r>
  <r>
    <s v="60 KOMMUNALTEKNIKK"/>
    <x v="39"/>
    <x v="161"/>
    <x v="0"/>
    <x v="49"/>
    <s v="1900 Interne serviceenheter"/>
    <n v="21"/>
  </r>
  <r>
    <s v="60 KOMMUNALTEKNIKK"/>
    <x v="39"/>
    <x v="161"/>
    <x v="0"/>
    <x v="60"/>
    <s v="1900 Interne serviceenheter"/>
    <n v="1"/>
  </r>
  <r>
    <s v="60 KOMMUNALTEKNIKK"/>
    <x v="39"/>
    <x v="161"/>
    <x v="0"/>
    <x v="61"/>
    <s v="1900 Interne serviceenheter"/>
    <n v="9"/>
  </r>
  <r>
    <s v="60 KOMMUNALTEKNIKK"/>
    <x v="39"/>
    <x v="161"/>
    <x v="0"/>
    <x v="122"/>
    <s v="1900 Interne serviceenheter"/>
    <n v="406"/>
  </r>
  <r>
    <s v="60 KOMMUNALTEKNIKK"/>
    <x v="39"/>
    <x v="161"/>
    <x v="0"/>
    <x v="3"/>
    <s v="1900 Interne serviceenheter"/>
    <n v="69"/>
  </r>
  <r>
    <s v="60 KOMMUNALTEKNIKK"/>
    <x v="39"/>
    <x v="161"/>
    <x v="0"/>
    <x v="4"/>
    <s v="1900 Interne serviceenheter"/>
    <n v="2"/>
  </r>
  <r>
    <s v="60 KOMMUNALTEKNIKK"/>
    <x v="39"/>
    <x v="161"/>
    <x v="0"/>
    <x v="5"/>
    <s v="1900 Interne serviceenheter"/>
    <n v="74"/>
  </r>
  <r>
    <s v="60 KOMMUNALTEKNIKK"/>
    <x v="39"/>
    <x v="161"/>
    <x v="1"/>
    <x v="22"/>
    <s v="1900 Interne serviceenheter"/>
    <n v="52"/>
  </r>
  <r>
    <s v="60 KOMMUNALTEKNIKK"/>
    <x v="39"/>
    <x v="161"/>
    <x v="1"/>
    <x v="51"/>
    <s v="1900 Interne serviceenheter"/>
    <n v="6"/>
  </r>
  <r>
    <s v="60 KOMMUNALTEKNIKK"/>
    <x v="39"/>
    <x v="161"/>
    <x v="1"/>
    <x v="7"/>
    <s v="1900 Interne serviceenheter"/>
    <n v="86"/>
  </r>
  <r>
    <s v="60 KOMMUNALTEKNIKK"/>
    <x v="39"/>
    <x v="161"/>
    <x v="1"/>
    <x v="112"/>
    <s v="1900 Interne serviceenheter"/>
    <n v="4"/>
  </r>
  <r>
    <s v="60 KOMMUNALTEKNIKK"/>
    <x v="39"/>
    <x v="161"/>
    <x v="1"/>
    <x v="30"/>
    <s v="1900 Interne serviceenheter"/>
    <n v="1"/>
  </r>
  <r>
    <s v="60 KOMMUNALTEKNIKK"/>
    <x v="39"/>
    <x v="161"/>
    <x v="1"/>
    <x v="84"/>
    <s v="1900 Interne serviceenheter"/>
    <n v="1"/>
  </r>
  <r>
    <s v="60 KOMMUNALTEKNIKK"/>
    <x v="39"/>
    <x v="161"/>
    <x v="1"/>
    <x v="108"/>
    <s v="1900 Interne serviceenheter"/>
    <n v="4"/>
  </r>
  <r>
    <s v="60 KOMMUNALTEKNIKK"/>
    <x v="39"/>
    <x v="161"/>
    <x v="1"/>
    <x v="53"/>
    <s v="1900 Interne serviceenheter"/>
    <n v="19"/>
  </r>
  <r>
    <s v="60 KOMMUNALTEKNIKK"/>
    <x v="39"/>
    <x v="161"/>
    <x v="1"/>
    <x v="72"/>
    <s v="1900 Interne serviceenheter"/>
    <n v="425"/>
  </r>
  <r>
    <s v="60 KOMMUNALTEKNIKK"/>
    <x v="39"/>
    <x v="161"/>
    <x v="1"/>
    <x v="14"/>
    <s v="1900 Interne serviceenheter"/>
    <n v="25"/>
  </r>
  <r>
    <s v="60 KOMMUNALTEKNIKK"/>
    <x v="39"/>
    <x v="161"/>
    <x v="1"/>
    <x v="87"/>
    <s v="1900 Interne serviceenheter"/>
    <n v="9"/>
  </r>
  <r>
    <s v="60 KOMMUNALTEKNIKK"/>
    <x v="39"/>
    <x v="161"/>
    <x v="2"/>
    <x v="15"/>
    <s v="1900 Interne serviceenheter"/>
    <n v="20"/>
  </r>
  <r>
    <s v="60 KOMMUNALTEKNIKK"/>
    <x v="39"/>
    <x v="161"/>
    <x v="2"/>
    <x v="47"/>
    <s v="1900 Interne serviceenheter"/>
    <n v="1"/>
  </r>
  <r>
    <s v="60 KOMMUNALTEKNIKK"/>
    <x v="39"/>
    <x v="161"/>
    <x v="2"/>
    <x v="90"/>
    <s v="1900 Interne serviceenheter"/>
    <n v="88"/>
  </r>
  <r>
    <s v="60 KOMMUNALTEKNIKK"/>
    <x v="39"/>
    <x v="161"/>
    <x v="2"/>
    <x v="147"/>
    <s v="1900 Interne serviceenheter"/>
    <n v="57"/>
  </r>
  <r>
    <s v="60 KOMMUNALTEKNIKK"/>
    <x v="39"/>
    <x v="161"/>
    <x v="2"/>
    <x v="48"/>
    <s v="1900 Interne serviceenheter"/>
    <n v="92"/>
  </r>
  <r>
    <s v="60 KOMMUNALTEKNIKK"/>
    <x v="39"/>
    <x v="161"/>
    <x v="2"/>
    <x v="109"/>
    <s v="1900 Interne serviceenheter"/>
    <n v="432"/>
  </r>
  <r>
    <s v="60 KOMMUNALTEKNIKK"/>
    <x v="39"/>
    <x v="161"/>
    <x v="2"/>
    <x v="31"/>
    <s v="1900 Interne serviceenheter"/>
    <n v="14"/>
  </r>
  <r>
    <s v="60 KOMMUNALTEKNIKK"/>
    <x v="39"/>
    <x v="161"/>
    <x v="3"/>
    <x v="16"/>
    <s v="1900 Interne serviceenheter"/>
    <n v="222"/>
  </r>
  <r>
    <s v="60 KOMMUNALTEKNIKK"/>
    <x v="39"/>
    <x v="161"/>
    <x v="6"/>
    <x v="145"/>
    <s v="1900 Interne serviceenheter"/>
    <n v="-1918"/>
  </r>
  <r>
    <s v="60 KOMMUNALTEKNIKK"/>
    <x v="39"/>
    <x v="161"/>
    <x v="4"/>
    <x v="18"/>
    <s v="1900 Interne serviceenheter"/>
    <n v="-222"/>
  </r>
  <r>
    <s v="60 KOMMUNALTEKNIKK"/>
    <x v="39"/>
    <x v="162"/>
    <x v="0"/>
    <x v="0"/>
    <s v="1900 Interne serviceenheter"/>
    <n v="2546"/>
  </r>
  <r>
    <s v="60 KOMMUNALTEKNIKK"/>
    <x v="39"/>
    <x v="162"/>
    <x v="0"/>
    <x v="110"/>
    <s v="1900 Interne serviceenheter"/>
    <n v="9"/>
  </r>
  <r>
    <s v="60 KOMMUNALTEKNIKK"/>
    <x v="39"/>
    <x v="162"/>
    <x v="0"/>
    <x v="95"/>
    <s v="1900 Interne serviceenheter"/>
    <n v="62"/>
  </r>
  <r>
    <s v="60 KOMMUNALTEKNIKK"/>
    <x v="39"/>
    <x v="162"/>
    <x v="0"/>
    <x v="111"/>
    <s v="1900 Interne serviceenheter"/>
    <n v="32"/>
  </r>
  <r>
    <s v="60 KOMMUNALTEKNIKK"/>
    <x v="39"/>
    <x v="162"/>
    <x v="0"/>
    <x v="61"/>
    <s v="1900 Interne serviceenheter"/>
    <n v="47"/>
  </r>
  <r>
    <s v="60 KOMMUNALTEKNIKK"/>
    <x v="39"/>
    <x v="162"/>
    <x v="0"/>
    <x v="1"/>
    <s v="1900 Interne serviceenheter"/>
    <n v="54"/>
  </r>
  <r>
    <s v="60 KOMMUNALTEKNIKK"/>
    <x v="39"/>
    <x v="162"/>
    <x v="0"/>
    <x v="136"/>
    <s v="1900 Interne serviceenheter"/>
    <n v="1"/>
  </r>
  <r>
    <s v="60 KOMMUNALTEKNIKK"/>
    <x v="39"/>
    <x v="162"/>
    <x v="0"/>
    <x v="148"/>
    <s v="1900 Interne serviceenheter"/>
    <n v="1664"/>
  </r>
  <r>
    <s v="60 KOMMUNALTEKNIKK"/>
    <x v="39"/>
    <x v="162"/>
    <x v="0"/>
    <x v="3"/>
    <s v="1900 Interne serviceenheter"/>
    <n v="689"/>
  </r>
  <r>
    <s v="60 KOMMUNALTEKNIKK"/>
    <x v="39"/>
    <x v="162"/>
    <x v="0"/>
    <x v="4"/>
    <s v="1900 Interne serviceenheter"/>
    <n v="6"/>
  </r>
  <r>
    <s v="60 KOMMUNALTEKNIKK"/>
    <x v="39"/>
    <x v="162"/>
    <x v="0"/>
    <x v="5"/>
    <s v="1900 Interne serviceenheter"/>
    <n v="722"/>
  </r>
  <r>
    <s v="60 KOMMUNALTEKNIKK"/>
    <x v="39"/>
    <x v="162"/>
    <x v="1"/>
    <x v="83"/>
    <s v="1900 Interne serviceenheter"/>
    <n v="5"/>
  </r>
  <r>
    <s v="60 KOMMUNALTEKNIKK"/>
    <x v="39"/>
    <x v="162"/>
    <x v="1"/>
    <x v="51"/>
    <s v="1900 Interne serviceenheter"/>
    <n v="24"/>
  </r>
  <r>
    <s v="60 KOMMUNALTEKNIKK"/>
    <x v="39"/>
    <x v="162"/>
    <x v="1"/>
    <x v="7"/>
    <s v="1900 Interne serviceenheter"/>
    <n v="7"/>
  </r>
  <r>
    <s v="60 KOMMUNALTEKNIKK"/>
    <x v="39"/>
    <x v="162"/>
    <x v="1"/>
    <x v="41"/>
    <s v="1900 Interne serviceenheter"/>
    <n v="8"/>
  </r>
  <r>
    <s v="60 KOMMUNALTEKNIKK"/>
    <x v="39"/>
    <x v="162"/>
    <x v="1"/>
    <x v="30"/>
    <s v="1900 Interne serviceenheter"/>
    <n v="1"/>
  </r>
  <r>
    <s v="60 KOMMUNALTEKNIKK"/>
    <x v="39"/>
    <x v="162"/>
    <x v="1"/>
    <x v="9"/>
    <s v="1900 Interne serviceenheter"/>
    <n v="74"/>
  </r>
  <r>
    <s v="60 KOMMUNALTEKNIKK"/>
    <x v="39"/>
    <x v="162"/>
    <x v="1"/>
    <x v="10"/>
    <s v="1900 Interne serviceenheter"/>
    <n v="8"/>
  </r>
  <r>
    <s v="60 KOMMUNALTEKNIKK"/>
    <x v="39"/>
    <x v="162"/>
    <x v="1"/>
    <x v="108"/>
    <s v="1900 Interne serviceenheter"/>
    <n v="8"/>
  </r>
  <r>
    <s v="60 KOMMUNALTEKNIKK"/>
    <x v="39"/>
    <x v="162"/>
    <x v="1"/>
    <x v="53"/>
    <s v="1900 Interne serviceenheter"/>
    <n v="8"/>
  </r>
  <r>
    <s v="60 KOMMUNALTEKNIKK"/>
    <x v="39"/>
    <x v="162"/>
    <x v="1"/>
    <x v="13"/>
    <s v="1900 Interne serviceenheter"/>
    <n v="7"/>
  </r>
  <r>
    <s v="60 KOMMUNALTEKNIKK"/>
    <x v="39"/>
    <x v="162"/>
    <x v="1"/>
    <x v="25"/>
    <s v="1900 Interne serviceenheter"/>
    <n v="641"/>
  </r>
  <r>
    <s v="60 KOMMUNALTEKNIKK"/>
    <x v="39"/>
    <x v="162"/>
    <x v="1"/>
    <x v="14"/>
    <s v="1900 Interne serviceenheter"/>
    <n v="12"/>
  </r>
  <r>
    <s v="60 KOMMUNALTEKNIKK"/>
    <x v="39"/>
    <x v="162"/>
    <x v="2"/>
    <x v="47"/>
    <s v="1900 Interne serviceenheter"/>
    <n v="7"/>
  </r>
  <r>
    <s v="60 KOMMUNALTEKNIKK"/>
    <x v="39"/>
    <x v="162"/>
    <x v="2"/>
    <x v="89"/>
    <s v="1900 Interne serviceenheter"/>
    <n v="5"/>
  </r>
  <r>
    <s v="60 KOMMUNALTEKNIKK"/>
    <x v="39"/>
    <x v="162"/>
    <x v="2"/>
    <x v="149"/>
    <s v="1900 Interne serviceenheter"/>
    <n v="1"/>
  </r>
  <r>
    <s v="60 KOMMUNALTEKNIKK"/>
    <x v="39"/>
    <x v="162"/>
    <x v="2"/>
    <x v="147"/>
    <s v="1900 Interne serviceenheter"/>
    <n v="8"/>
  </r>
  <r>
    <s v="60 KOMMUNALTEKNIKK"/>
    <x v="39"/>
    <x v="162"/>
    <x v="2"/>
    <x v="109"/>
    <s v="1900 Interne serviceenheter"/>
    <n v="41"/>
  </r>
  <r>
    <s v="60 KOMMUNALTEKNIKK"/>
    <x v="39"/>
    <x v="162"/>
    <x v="2"/>
    <x v="65"/>
    <s v="1900 Interne serviceenheter"/>
    <n v="1"/>
  </r>
  <r>
    <s v="60 KOMMUNALTEKNIKK"/>
    <x v="39"/>
    <x v="162"/>
    <x v="3"/>
    <x v="16"/>
    <s v="1900 Interne serviceenheter"/>
    <n v="6"/>
  </r>
  <r>
    <s v="60 KOMMUNALTEKNIKK"/>
    <x v="39"/>
    <x v="162"/>
    <x v="6"/>
    <x v="145"/>
    <s v="1900 Interne serviceenheter"/>
    <n v="-6698"/>
  </r>
  <r>
    <s v="60 KOMMUNALTEKNIKK"/>
    <x v="39"/>
    <x v="162"/>
    <x v="4"/>
    <x v="18"/>
    <s v="1900 Interne serviceenheter"/>
    <n v="-6"/>
  </r>
  <r>
    <s v="60 KOMMUNALTEKNIKK"/>
    <x v="39"/>
    <x v="163"/>
    <x v="0"/>
    <x v="61"/>
    <s v="1900 Interne serviceenheter"/>
    <n v="5"/>
  </r>
  <r>
    <s v="60 KOMMUNALTEKNIKK"/>
    <x v="39"/>
    <x v="163"/>
    <x v="0"/>
    <x v="5"/>
    <s v="1900 Interne serviceenheter"/>
    <n v="8"/>
  </r>
  <r>
    <s v="60 KOMMUNALTEKNIKK"/>
    <x v="39"/>
    <x v="163"/>
    <x v="1"/>
    <x v="7"/>
    <s v="1900 Interne serviceenheter"/>
    <n v="15"/>
  </r>
  <r>
    <s v="60 KOMMUNALTEKNIKK"/>
    <x v="39"/>
    <x v="163"/>
    <x v="1"/>
    <x v="93"/>
    <s v="1900 Interne serviceenheter"/>
    <n v="8"/>
  </r>
  <r>
    <s v="60 KOMMUNALTEKNIKK"/>
    <x v="39"/>
    <x v="163"/>
    <x v="1"/>
    <x v="108"/>
    <s v="1900 Interne serviceenheter"/>
    <n v="937"/>
  </r>
  <r>
    <s v="60 KOMMUNALTEKNIKK"/>
    <x v="39"/>
    <x v="163"/>
    <x v="1"/>
    <x v="53"/>
    <s v="1900 Interne serviceenheter"/>
    <n v="1631"/>
  </r>
  <r>
    <s v="60 KOMMUNALTEKNIKK"/>
    <x v="39"/>
    <x v="163"/>
    <x v="1"/>
    <x v="13"/>
    <s v="1900 Interne serviceenheter"/>
    <n v="2"/>
  </r>
  <r>
    <s v="60 KOMMUNALTEKNIKK"/>
    <x v="39"/>
    <x v="163"/>
    <x v="1"/>
    <x v="88"/>
    <s v="1900 Interne serviceenheter"/>
    <n v="10"/>
  </r>
  <r>
    <s v="60 KOMMUNALTEKNIKK"/>
    <x v="39"/>
    <x v="163"/>
    <x v="1"/>
    <x v="25"/>
    <s v="1900 Interne serviceenheter"/>
    <n v="213"/>
  </r>
  <r>
    <s v="60 KOMMUNALTEKNIKK"/>
    <x v="39"/>
    <x v="163"/>
    <x v="1"/>
    <x v="14"/>
    <s v="1900 Interne serviceenheter"/>
    <n v="137"/>
  </r>
  <r>
    <s v="60 KOMMUNALTEKNIKK"/>
    <x v="39"/>
    <x v="163"/>
    <x v="2"/>
    <x v="47"/>
    <s v="1900 Interne serviceenheter"/>
    <n v="7"/>
  </r>
  <r>
    <s v="60 KOMMUNALTEKNIKK"/>
    <x v="39"/>
    <x v="163"/>
    <x v="2"/>
    <x v="90"/>
    <s v="1900 Interne serviceenheter"/>
    <n v="4"/>
  </r>
  <r>
    <s v="60 KOMMUNALTEKNIKK"/>
    <x v="39"/>
    <x v="163"/>
    <x v="2"/>
    <x v="150"/>
    <s v="1900 Interne serviceenheter"/>
    <n v="91"/>
  </r>
  <r>
    <s v="60 KOMMUNALTEKNIKK"/>
    <x v="39"/>
    <x v="163"/>
    <x v="2"/>
    <x v="149"/>
    <s v="1900 Interne serviceenheter"/>
    <n v="35"/>
  </r>
  <r>
    <s v="60 KOMMUNALTEKNIKK"/>
    <x v="39"/>
    <x v="163"/>
    <x v="2"/>
    <x v="147"/>
    <s v="1900 Interne serviceenheter"/>
    <n v="591"/>
  </r>
  <r>
    <s v="60 KOMMUNALTEKNIKK"/>
    <x v="39"/>
    <x v="163"/>
    <x v="2"/>
    <x v="48"/>
    <s v="1900 Interne serviceenheter"/>
    <n v="158"/>
  </r>
  <r>
    <s v="60 KOMMUNALTEKNIKK"/>
    <x v="39"/>
    <x v="163"/>
    <x v="2"/>
    <x v="109"/>
    <s v="1900 Interne serviceenheter"/>
    <n v="132"/>
  </r>
  <r>
    <s v="60 KOMMUNALTEKNIKK"/>
    <x v="39"/>
    <x v="163"/>
    <x v="3"/>
    <x v="16"/>
    <s v="1900 Interne serviceenheter"/>
    <n v="493"/>
  </r>
  <r>
    <s v="60 KOMMUNALTEKNIKK"/>
    <x v="39"/>
    <x v="163"/>
    <x v="6"/>
    <x v="145"/>
    <s v="1900 Interne serviceenheter"/>
    <n v="-3984"/>
  </r>
  <r>
    <s v="60 KOMMUNALTEKNIKK"/>
    <x v="39"/>
    <x v="163"/>
    <x v="4"/>
    <x v="18"/>
    <s v="1900 Interne serviceenheter"/>
    <n v="-493"/>
  </r>
  <r>
    <s v="60 KOMMUNALTEKNIKK"/>
    <x v="39"/>
    <x v="164"/>
    <x v="0"/>
    <x v="0"/>
    <s v="1900 Interne serviceenheter"/>
    <n v="2341"/>
  </r>
  <r>
    <s v="60 KOMMUNALTEKNIKK"/>
    <x v="39"/>
    <x v="164"/>
    <x v="0"/>
    <x v="78"/>
    <s v="1900 Interne serviceenheter"/>
    <n v="138"/>
  </r>
  <r>
    <s v="60 KOMMUNALTEKNIKK"/>
    <x v="39"/>
    <x v="164"/>
    <x v="0"/>
    <x v="111"/>
    <s v="1900 Interne serviceenheter"/>
    <n v="11"/>
  </r>
  <r>
    <s v="60 KOMMUNALTEKNIKK"/>
    <x v="39"/>
    <x v="164"/>
    <x v="0"/>
    <x v="61"/>
    <s v="1900 Interne serviceenheter"/>
    <n v="17"/>
  </r>
  <r>
    <s v="60 KOMMUNALTEKNIKK"/>
    <x v="39"/>
    <x v="164"/>
    <x v="0"/>
    <x v="1"/>
    <s v="1900 Interne serviceenheter"/>
    <n v="16"/>
  </r>
  <r>
    <s v="60 KOMMUNALTEKNIKK"/>
    <x v="39"/>
    <x v="164"/>
    <x v="0"/>
    <x v="3"/>
    <s v="1900 Interne serviceenheter"/>
    <n v="416"/>
  </r>
  <r>
    <s v="60 KOMMUNALTEKNIKK"/>
    <x v="39"/>
    <x v="164"/>
    <x v="0"/>
    <x v="4"/>
    <s v="1900 Interne serviceenheter"/>
    <n v="5"/>
  </r>
  <r>
    <s v="60 KOMMUNALTEKNIKK"/>
    <x v="39"/>
    <x v="164"/>
    <x v="0"/>
    <x v="5"/>
    <s v="1900 Interne serviceenheter"/>
    <n v="461"/>
  </r>
  <r>
    <s v="60 KOMMUNALTEKNIKK"/>
    <x v="39"/>
    <x v="164"/>
    <x v="1"/>
    <x v="7"/>
    <s v="1900 Interne serviceenheter"/>
    <n v="50"/>
  </r>
  <r>
    <s v="60 KOMMUNALTEKNIKK"/>
    <x v="39"/>
    <x v="164"/>
    <x v="1"/>
    <x v="93"/>
    <s v="1900 Interne serviceenheter"/>
    <n v="12"/>
  </r>
  <r>
    <s v="60 KOMMUNALTEKNIKK"/>
    <x v="39"/>
    <x v="164"/>
    <x v="1"/>
    <x v="11"/>
    <s v="1900 Interne serviceenheter"/>
    <n v="1"/>
  </r>
  <r>
    <s v="60 KOMMUNALTEKNIKK"/>
    <x v="39"/>
    <x v="164"/>
    <x v="1"/>
    <x v="108"/>
    <s v="1900 Interne serviceenheter"/>
    <n v="9"/>
  </r>
  <r>
    <s v="60 KOMMUNALTEKNIKK"/>
    <x v="39"/>
    <x v="164"/>
    <x v="1"/>
    <x v="53"/>
    <s v="1900 Interne serviceenheter"/>
    <n v="14"/>
  </r>
  <r>
    <s v="60 KOMMUNALTEKNIKK"/>
    <x v="39"/>
    <x v="164"/>
    <x v="1"/>
    <x v="13"/>
    <s v="1900 Interne serviceenheter"/>
    <n v="4"/>
  </r>
  <r>
    <s v="60 KOMMUNALTEKNIKK"/>
    <x v="39"/>
    <x v="164"/>
    <x v="1"/>
    <x v="25"/>
    <s v="1900 Interne serviceenheter"/>
    <n v="213"/>
  </r>
  <r>
    <s v="60 KOMMUNALTEKNIKK"/>
    <x v="39"/>
    <x v="164"/>
    <x v="1"/>
    <x v="14"/>
    <s v="1900 Interne serviceenheter"/>
    <n v="92"/>
  </r>
  <r>
    <s v="60 KOMMUNALTEKNIKK"/>
    <x v="39"/>
    <x v="164"/>
    <x v="2"/>
    <x v="15"/>
    <s v="1900 Interne serviceenheter"/>
    <n v="3"/>
  </r>
  <r>
    <s v="60 KOMMUNALTEKNIKK"/>
    <x v="39"/>
    <x v="164"/>
    <x v="2"/>
    <x v="147"/>
    <s v="1900 Interne serviceenheter"/>
    <n v="130"/>
  </r>
  <r>
    <s v="60 KOMMUNALTEKNIKK"/>
    <x v="39"/>
    <x v="164"/>
    <x v="2"/>
    <x v="48"/>
    <s v="1900 Interne serviceenheter"/>
    <n v="38"/>
  </r>
  <r>
    <s v="60 KOMMUNALTEKNIKK"/>
    <x v="39"/>
    <x v="164"/>
    <x v="2"/>
    <x v="109"/>
    <s v="1900 Interne serviceenheter"/>
    <n v="6"/>
  </r>
  <r>
    <s v="60 KOMMUNALTEKNIKK"/>
    <x v="39"/>
    <x v="164"/>
    <x v="3"/>
    <x v="16"/>
    <s v="1900 Interne serviceenheter"/>
    <n v="51"/>
  </r>
  <r>
    <s v="60 KOMMUNALTEKNIKK"/>
    <x v="39"/>
    <x v="164"/>
    <x v="6"/>
    <x v="145"/>
    <s v="1900 Interne serviceenheter"/>
    <n v="-3977"/>
  </r>
  <r>
    <s v="60 KOMMUNALTEKNIKK"/>
    <x v="39"/>
    <x v="164"/>
    <x v="4"/>
    <x v="18"/>
    <s v="1900 Interne serviceenheter"/>
    <n v="-51"/>
  </r>
  <r>
    <s v="60 KOMMUNALTEKNIKK"/>
    <x v="39"/>
    <x v="165"/>
    <x v="0"/>
    <x v="0"/>
    <s v="1900 Interne serviceenheter"/>
    <n v="4610"/>
  </r>
  <r>
    <s v="60 KOMMUNALTEKNIKK"/>
    <x v="39"/>
    <x v="165"/>
    <x v="0"/>
    <x v="95"/>
    <s v="1900 Interne serviceenheter"/>
    <n v="60"/>
  </r>
  <r>
    <s v="60 KOMMUNALTEKNIKK"/>
    <x v="39"/>
    <x v="165"/>
    <x v="0"/>
    <x v="111"/>
    <s v="1900 Interne serviceenheter"/>
    <n v="15"/>
  </r>
  <r>
    <s v="60 KOMMUNALTEKNIKK"/>
    <x v="39"/>
    <x v="165"/>
    <x v="0"/>
    <x v="1"/>
    <s v="1900 Interne serviceenheter"/>
    <n v="20"/>
  </r>
  <r>
    <s v="60 KOMMUNALTEKNIKK"/>
    <x v="39"/>
    <x v="165"/>
    <x v="0"/>
    <x v="148"/>
    <s v="1900 Interne serviceenheter"/>
    <n v="840"/>
  </r>
  <r>
    <s v="60 KOMMUNALTEKNIKK"/>
    <x v="39"/>
    <x v="165"/>
    <x v="0"/>
    <x v="3"/>
    <s v="1900 Interne serviceenheter"/>
    <n v="933"/>
  </r>
  <r>
    <s v="60 KOMMUNALTEKNIKK"/>
    <x v="39"/>
    <x v="165"/>
    <x v="0"/>
    <x v="4"/>
    <s v="1900 Interne serviceenheter"/>
    <n v="10"/>
  </r>
  <r>
    <s v="60 KOMMUNALTEKNIKK"/>
    <x v="39"/>
    <x v="165"/>
    <x v="0"/>
    <x v="5"/>
    <s v="1900 Interne serviceenheter"/>
    <n v="962"/>
  </r>
  <r>
    <s v="60 KOMMUNALTEKNIKK"/>
    <x v="39"/>
    <x v="165"/>
    <x v="1"/>
    <x v="51"/>
    <s v="1900 Interne serviceenheter"/>
    <n v="1"/>
  </r>
  <r>
    <s v="60 KOMMUNALTEKNIKK"/>
    <x v="39"/>
    <x v="165"/>
    <x v="1"/>
    <x v="9"/>
    <s v="1900 Interne serviceenheter"/>
    <n v="23"/>
  </r>
  <r>
    <s v="60 KOMMUNALTEKNIKK"/>
    <x v="39"/>
    <x v="165"/>
    <x v="1"/>
    <x v="13"/>
    <s v="1900 Interne serviceenheter"/>
    <n v="4"/>
  </r>
  <r>
    <s v="60 KOMMUNALTEKNIKK"/>
    <x v="39"/>
    <x v="165"/>
    <x v="1"/>
    <x v="14"/>
    <s v="1900 Interne serviceenheter"/>
    <n v="1"/>
  </r>
  <r>
    <s v="60 KOMMUNALTEKNIKK"/>
    <x v="39"/>
    <x v="165"/>
    <x v="2"/>
    <x v="15"/>
    <s v="1900 Interne serviceenheter"/>
    <n v="2"/>
  </r>
  <r>
    <s v="60 KOMMUNALTEKNIKK"/>
    <x v="39"/>
    <x v="165"/>
    <x v="2"/>
    <x v="65"/>
    <s v="1900 Interne serviceenheter"/>
    <n v="1"/>
  </r>
  <r>
    <s v="60 KOMMUNALTEKNIKK"/>
    <x v="39"/>
    <x v="165"/>
    <x v="3"/>
    <x v="16"/>
    <s v="1900 Interne serviceenheter"/>
    <n v="1"/>
  </r>
  <r>
    <s v="60 KOMMUNALTEKNIKK"/>
    <x v="39"/>
    <x v="165"/>
    <x v="6"/>
    <x v="145"/>
    <s v="1900 Interne serviceenheter"/>
    <n v="1"/>
  </r>
  <r>
    <s v="60 KOMMUNALTEKNIKK"/>
    <x v="39"/>
    <x v="165"/>
    <x v="4"/>
    <x v="59"/>
    <s v="1900 Interne serviceenheter"/>
    <n v="-7483"/>
  </r>
  <r>
    <s v="60 KOMMUNALTEKNIKK"/>
    <x v="39"/>
    <x v="165"/>
    <x v="4"/>
    <x v="18"/>
    <s v="1900 Interne serviceenheter"/>
    <n v="-1"/>
  </r>
  <r>
    <s v="60 KOMMUNALTEKNIKK"/>
    <x v="39"/>
    <x v="166"/>
    <x v="0"/>
    <x v="0"/>
    <s v="3320 Kommunale veger, miljø- og trafikksikkerh"/>
    <n v="193"/>
  </r>
  <r>
    <s v="60 KOMMUNALTEKNIKK"/>
    <x v="39"/>
    <x v="166"/>
    <x v="0"/>
    <x v="110"/>
    <s v="3320 Kommunale veger, miljø- og trafikksikkerh"/>
    <n v="3"/>
  </r>
  <r>
    <s v="60 KOMMUNALTEKNIKK"/>
    <x v="39"/>
    <x v="166"/>
    <x v="0"/>
    <x v="111"/>
    <s v="3320 Kommunale veger, miljø- og trafikksikkerh"/>
    <n v="5"/>
  </r>
  <r>
    <s v="60 KOMMUNALTEKNIKK"/>
    <x v="39"/>
    <x v="166"/>
    <x v="0"/>
    <x v="61"/>
    <s v="3320 Kommunale veger, miljø- og trafikksikkerh"/>
    <n v="25"/>
  </r>
  <r>
    <s v="60 KOMMUNALTEKNIKK"/>
    <x v="39"/>
    <x v="166"/>
    <x v="0"/>
    <x v="3"/>
    <s v="3320 Kommunale veger, miljø- og trafikksikkerh"/>
    <n v="31"/>
  </r>
  <r>
    <s v="60 KOMMUNALTEKNIKK"/>
    <x v="39"/>
    <x v="166"/>
    <x v="0"/>
    <x v="4"/>
    <s v="3320 Kommunale veger, miljø- og trafikksikkerh"/>
    <n v="2"/>
  </r>
  <r>
    <s v="60 KOMMUNALTEKNIKK"/>
    <x v="39"/>
    <x v="166"/>
    <x v="0"/>
    <x v="5"/>
    <s v="3320 Kommunale veger, miljø- og trafikksikkerh"/>
    <n v="32"/>
  </r>
  <r>
    <s v="60 KOMMUNALTEKNIKK"/>
    <x v="39"/>
    <x v="166"/>
    <x v="1"/>
    <x v="10"/>
    <s v="3320 Kommunale veger, miljø- og trafikksikkerh"/>
    <n v="1"/>
  </r>
  <r>
    <s v="60 KOMMUNALTEKNIKK"/>
    <x v="39"/>
    <x v="166"/>
    <x v="1"/>
    <x v="13"/>
    <s v="3320 Kommunale veger, miljø- og trafikksikkerh"/>
    <n v="5"/>
  </r>
  <r>
    <s v="60 KOMMUNALTEKNIKK"/>
    <x v="39"/>
    <x v="166"/>
    <x v="2"/>
    <x v="15"/>
    <s v="1200 Administrasjon"/>
    <n v="248"/>
  </r>
  <r>
    <s v="60 KOMMUNALTEKNIKK"/>
    <x v="39"/>
    <x v="166"/>
    <x v="3"/>
    <x v="16"/>
    <s v="3320 Kommunale veger, miljø- og trafikksikkerh"/>
    <n v="60"/>
  </r>
  <r>
    <s v="60 KOMMUNALTEKNIKK"/>
    <x v="39"/>
    <x v="166"/>
    <x v="4"/>
    <x v="18"/>
    <s v="3320 Kommunale veger, miljø- og trafikksikkerh"/>
    <n v="-60"/>
  </r>
  <r>
    <s v="60 KOMMUNALTEKNIKK"/>
    <x v="39"/>
    <x v="167"/>
    <x v="1"/>
    <x v="51"/>
    <s v="2850 Tjenester utenfor ordinær kommunalt ansva"/>
    <n v="3"/>
  </r>
  <r>
    <s v="60 KOMMUNALTEKNIKK"/>
    <x v="39"/>
    <x v="167"/>
    <x v="1"/>
    <x v="6"/>
    <s v="2850 Tjenester utenfor ordinær kommunalt ansva"/>
    <n v="4"/>
  </r>
  <r>
    <s v="60 KOMMUNALTEKNIKK"/>
    <x v="39"/>
    <x v="167"/>
    <x v="1"/>
    <x v="72"/>
    <s v="2850 Tjenester utenfor ordinær kommunalt ansva"/>
    <n v="243"/>
  </r>
  <r>
    <s v="60 KOMMUNALTEKNIKK"/>
    <x v="39"/>
    <x v="167"/>
    <x v="4"/>
    <x v="33"/>
    <s v="3320 Kommunale veger, miljø- og trafikksikkerh"/>
    <n v="-250"/>
  </r>
  <r>
    <s v="60 KOMMUNALTEKNIKK"/>
    <x v="39"/>
    <x v="168"/>
    <x v="1"/>
    <x v="72"/>
    <s v="2850 Tjenester utenfor ordinær kommunalt ansva"/>
    <n v="11"/>
  </r>
  <r>
    <s v="60 KOMMUNALTEKNIKK"/>
    <x v="39"/>
    <x v="169"/>
    <x v="0"/>
    <x v="0"/>
    <s v="3320 Kommunale veger, miljø- og trafikksikkerh"/>
    <n v="1514"/>
  </r>
  <r>
    <s v="60 KOMMUNALTEKNIKK"/>
    <x v="39"/>
    <x v="169"/>
    <x v="0"/>
    <x v="110"/>
    <s v="3320 Kommunale veger, miljø- og trafikksikkerh"/>
    <n v="41"/>
  </r>
  <r>
    <s v="60 KOMMUNALTEKNIKK"/>
    <x v="39"/>
    <x v="169"/>
    <x v="0"/>
    <x v="49"/>
    <s v="3320 Kommunale veger, miljø- og trafikksikkerh"/>
    <n v="10"/>
  </r>
  <r>
    <s v="60 KOMMUNALTEKNIKK"/>
    <x v="39"/>
    <x v="169"/>
    <x v="0"/>
    <x v="111"/>
    <s v="3320 Kommunale veger, miljø- og trafikksikkerh"/>
    <n v="157"/>
  </r>
  <r>
    <s v="60 KOMMUNALTEKNIKK"/>
    <x v="39"/>
    <x v="169"/>
    <x v="0"/>
    <x v="61"/>
    <s v="3320 Kommunale veger, miljø- og trafikksikkerh"/>
    <n v="450"/>
  </r>
  <r>
    <s v="60 KOMMUNALTEKNIKK"/>
    <x v="39"/>
    <x v="169"/>
    <x v="0"/>
    <x v="1"/>
    <s v="3320 Kommunale veger, miljø- og trafikksikkerh"/>
    <n v="3"/>
  </r>
  <r>
    <s v="60 KOMMUNALTEKNIKK"/>
    <x v="39"/>
    <x v="169"/>
    <x v="0"/>
    <x v="3"/>
    <s v="3320 Kommunale veger, miljø- og trafikksikkerh"/>
    <n v="243"/>
  </r>
  <r>
    <s v="60 KOMMUNALTEKNIKK"/>
    <x v="39"/>
    <x v="169"/>
    <x v="0"/>
    <x v="4"/>
    <s v="3320 Kommunale veger, miljø- og trafikksikkerh"/>
    <n v="6"/>
  </r>
  <r>
    <s v="60 KOMMUNALTEKNIKK"/>
    <x v="39"/>
    <x v="169"/>
    <x v="0"/>
    <x v="5"/>
    <s v="3320 Kommunale veger, miljø- og trafikksikkerh"/>
    <n v="608"/>
  </r>
  <r>
    <s v="60 KOMMUNALTEKNIKK"/>
    <x v="39"/>
    <x v="169"/>
    <x v="1"/>
    <x v="22"/>
    <s v="3320 Kommunale veger, miljø- og trafikksikkerh"/>
    <n v="1"/>
  </r>
  <r>
    <s v="60 KOMMUNALTEKNIKK"/>
    <x v="39"/>
    <x v="169"/>
    <x v="1"/>
    <x v="6"/>
    <s v="3320 Kommunale veger, miljø- og trafikksikkerh"/>
    <n v="3"/>
  </r>
  <r>
    <s v="60 KOMMUNALTEKNIKK"/>
    <x v="39"/>
    <x v="169"/>
    <x v="1"/>
    <x v="7"/>
    <s v="3320 Kommunale veger, miljø- og trafikksikkerh"/>
    <n v="485"/>
  </r>
  <r>
    <s v="60 KOMMUNALTEKNIKK"/>
    <x v="39"/>
    <x v="169"/>
    <x v="1"/>
    <x v="93"/>
    <s v="3320 Kommunale veger, miljø- og trafikksikkerh"/>
    <n v="3"/>
  </r>
  <r>
    <s v="60 KOMMUNALTEKNIKK"/>
    <x v="39"/>
    <x v="169"/>
    <x v="1"/>
    <x v="30"/>
    <s v="3320 Kommunale veger, miljø- og trafikksikkerh"/>
    <n v="3"/>
  </r>
  <r>
    <s v="60 KOMMUNALTEKNIKK"/>
    <x v="39"/>
    <x v="169"/>
    <x v="1"/>
    <x v="8"/>
    <s v="3320 Kommunale veger, miljø- og trafikksikkerh"/>
    <n v="2"/>
  </r>
  <r>
    <s v="60 KOMMUNALTEKNIKK"/>
    <x v="39"/>
    <x v="169"/>
    <x v="1"/>
    <x v="9"/>
    <s v="3320 Kommunale veger, miljø- og trafikksikkerh"/>
    <n v="5"/>
  </r>
  <r>
    <s v="60 KOMMUNALTEKNIKK"/>
    <x v="39"/>
    <x v="169"/>
    <x v="1"/>
    <x v="108"/>
    <s v="3320 Kommunale veger, miljø- og trafikksikkerh"/>
    <n v="1"/>
  </r>
  <r>
    <s v="60 KOMMUNALTEKNIKK"/>
    <x v="39"/>
    <x v="169"/>
    <x v="1"/>
    <x v="53"/>
    <s v="3320 Kommunale veger, miljø- og trafikksikkerh"/>
    <n v="40"/>
  </r>
  <r>
    <s v="60 KOMMUNALTEKNIKK"/>
    <x v="39"/>
    <x v="169"/>
    <x v="1"/>
    <x v="72"/>
    <s v="3320 Kommunale veger, miljø- og trafikksikkerh"/>
    <n v="12"/>
  </r>
  <r>
    <s v="60 KOMMUNALTEKNIKK"/>
    <x v="39"/>
    <x v="169"/>
    <x v="1"/>
    <x v="88"/>
    <s v="3320 Kommunale veger, miljø- og trafikksikkerh"/>
    <n v="6"/>
  </r>
  <r>
    <s v="60 KOMMUNALTEKNIKK"/>
    <x v="39"/>
    <x v="169"/>
    <x v="1"/>
    <x v="14"/>
    <s v="3320 Kommunale veger, miljø- og trafikksikkerh"/>
    <n v="5"/>
  </r>
  <r>
    <s v="60 KOMMUNALTEKNIKK"/>
    <x v="39"/>
    <x v="169"/>
    <x v="1"/>
    <x v="87"/>
    <s v="3320 Kommunale veger, miljø- og trafikksikkerh"/>
    <n v="13"/>
  </r>
  <r>
    <s v="60 KOMMUNALTEKNIKK"/>
    <x v="39"/>
    <x v="169"/>
    <x v="2"/>
    <x v="150"/>
    <s v="3320 Kommunale veger, miljø- og trafikksikkerh"/>
    <n v="1061"/>
  </r>
  <r>
    <s v="60 KOMMUNALTEKNIKK"/>
    <x v="39"/>
    <x v="169"/>
    <x v="2"/>
    <x v="149"/>
    <s v="3320 Kommunale veger, miljø- og trafikksikkerh"/>
    <n v="940"/>
  </r>
  <r>
    <s v="60 KOMMUNALTEKNIKK"/>
    <x v="39"/>
    <x v="169"/>
    <x v="2"/>
    <x v="147"/>
    <s v="3320 Kommunale veger, miljø- og trafikksikkerh"/>
    <n v="170"/>
  </r>
  <r>
    <s v="60 KOMMUNALTEKNIKK"/>
    <x v="39"/>
    <x v="169"/>
    <x v="2"/>
    <x v="48"/>
    <s v="3320 Kommunale veger, miljø- og trafikksikkerh"/>
    <n v="3"/>
  </r>
  <r>
    <s v="60 KOMMUNALTEKNIKK"/>
    <x v="39"/>
    <x v="169"/>
    <x v="2"/>
    <x v="109"/>
    <s v="3320 Kommunale veger, miljø- og trafikksikkerh"/>
    <n v="63"/>
  </r>
  <r>
    <s v="60 KOMMUNALTEKNIKK"/>
    <x v="39"/>
    <x v="169"/>
    <x v="2"/>
    <x v="65"/>
    <s v="3320 Kommunale veger, miljø- og trafikksikkerh"/>
    <n v="-24"/>
  </r>
  <r>
    <s v="60 KOMMUNALTEKNIKK"/>
    <x v="39"/>
    <x v="169"/>
    <x v="3"/>
    <x v="16"/>
    <s v="3320 Kommunale veger, miljø- og trafikksikkerh"/>
    <n v="100"/>
  </r>
  <r>
    <s v="60 KOMMUNALTEKNIKK"/>
    <x v="39"/>
    <x v="169"/>
    <x v="6"/>
    <x v="38"/>
    <s v="3320 Kommunale veger, miljø- og trafikksikkerh"/>
    <n v="-760"/>
  </r>
  <r>
    <s v="60 KOMMUNALTEKNIKK"/>
    <x v="39"/>
    <x v="169"/>
    <x v="4"/>
    <x v="18"/>
    <s v="3320 Kommunale veger, miljø- og trafikksikkerh"/>
    <n v="-100"/>
  </r>
  <r>
    <s v="60 KOMMUNALTEKNIKK"/>
    <x v="39"/>
    <x v="170"/>
    <x v="0"/>
    <x v="111"/>
    <s v="3320 Kommunale veger, miljø- og trafikksikkerh"/>
    <n v="1"/>
  </r>
  <r>
    <s v="60 KOMMUNALTEKNIKK"/>
    <x v="39"/>
    <x v="170"/>
    <x v="0"/>
    <x v="61"/>
    <s v="3320 Kommunale veger, miljø- og trafikksikkerh"/>
    <n v="55"/>
  </r>
  <r>
    <s v="60 KOMMUNALTEKNIKK"/>
    <x v="39"/>
    <x v="170"/>
    <x v="0"/>
    <x v="5"/>
    <s v="3320 Kommunale veger, miljø- og trafikksikkerh"/>
    <n v="10"/>
  </r>
  <r>
    <s v="60 KOMMUNALTEKNIKK"/>
    <x v="39"/>
    <x v="170"/>
    <x v="1"/>
    <x v="7"/>
    <s v="3320 Kommunale veger, miljø- og trafikksikkerh"/>
    <n v="30"/>
  </r>
  <r>
    <s v="60 KOMMUNALTEKNIKK"/>
    <x v="39"/>
    <x v="170"/>
    <x v="1"/>
    <x v="30"/>
    <s v="3320 Kommunale veger, miljø- og trafikksikkerh"/>
    <n v="-1"/>
  </r>
  <r>
    <s v="60 KOMMUNALTEKNIKK"/>
    <x v="39"/>
    <x v="170"/>
    <x v="1"/>
    <x v="72"/>
    <s v="3320 Kommunale veger, miljø- og trafikksikkerh"/>
    <n v="1657"/>
  </r>
  <r>
    <s v="60 KOMMUNALTEKNIKK"/>
    <x v="39"/>
    <x v="170"/>
    <x v="2"/>
    <x v="90"/>
    <s v="3320 Kommunale veger, miljø- og trafikksikkerh"/>
    <n v="365"/>
  </r>
  <r>
    <s v="60 KOMMUNALTEKNIKK"/>
    <x v="39"/>
    <x v="170"/>
    <x v="2"/>
    <x v="150"/>
    <s v="3320 Kommunale veger, miljø- og trafikksikkerh"/>
    <n v="503"/>
  </r>
  <r>
    <s v="60 KOMMUNALTEKNIKK"/>
    <x v="39"/>
    <x v="170"/>
    <x v="2"/>
    <x v="149"/>
    <s v="3320 Kommunale veger, miljø- og trafikksikkerh"/>
    <n v="217"/>
  </r>
  <r>
    <s v="60 KOMMUNALTEKNIKK"/>
    <x v="39"/>
    <x v="170"/>
    <x v="2"/>
    <x v="147"/>
    <s v="3320 Kommunale veger, miljø- og trafikksikkerh"/>
    <n v="4"/>
  </r>
  <r>
    <s v="60 KOMMUNALTEKNIKK"/>
    <x v="39"/>
    <x v="170"/>
    <x v="2"/>
    <x v="109"/>
    <s v="3320 Kommunale veger, miljø- og trafikksikkerh"/>
    <n v="170"/>
  </r>
  <r>
    <s v="60 KOMMUNALTEKNIKK"/>
    <x v="39"/>
    <x v="171"/>
    <x v="0"/>
    <x v="119"/>
    <s v="1800 Diverse fellesutgifter"/>
    <n v="45"/>
  </r>
  <r>
    <s v="60 KOMMUNALTEKNIKK"/>
    <x v="39"/>
    <x v="171"/>
    <x v="1"/>
    <x v="7"/>
    <s v="1800 Diverse fellesutgifter"/>
    <n v="16"/>
  </r>
  <r>
    <s v="60 KOMMUNALTEKNIKK"/>
    <x v="39"/>
    <x v="171"/>
    <x v="1"/>
    <x v="72"/>
    <s v="1800 Diverse fellesutgifter"/>
    <n v="-6"/>
  </r>
  <r>
    <s v="60 KOMMUNALTEKNIKK"/>
    <x v="39"/>
    <x v="171"/>
    <x v="1"/>
    <x v="25"/>
    <s v="1800 Diverse fellesutgifter"/>
    <n v="98"/>
  </r>
  <r>
    <s v="60 KOMMUNALTEKNIKK"/>
    <x v="39"/>
    <x v="171"/>
    <x v="1"/>
    <x v="14"/>
    <s v="1800 Diverse fellesutgifter"/>
    <n v="3"/>
  </r>
  <r>
    <s v="60 KOMMUNALTEKNIKK"/>
    <x v="39"/>
    <x v="171"/>
    <x v="2"/>
    <x v="109"/>
    <s v="1800 Diverse fellesutgifter"/>
    <n v="1"/>
  </r>
  <r>
    <s v="60 KOMMUNALTEKNIKK"/>
    <x v="39"/>
    <x v="171"/>
    <x v="3"/>
    <x v="16"/>
    <s v="1800 Diverse fellesutgifter"/>
    <n v="3"/>
  </r>
  <r>
    <s v="60 KOMMUNALTEKNIKK"/>
    <x v="39"/>
    <x v="171"/>
    <x v="4"/>
    <x v="18"/>
    <s v="1800 Diverse fellesutgifter"/>
    <n v="-3"/>
  </r>
  <r>
    <s v="60 KOMMUNALTEKNIKK"/>
    <x v="39"/>
    <x v="172"/>
    <x v="0"/>
    <x v="0"/>
    <s v="3400 Produksjon av vann"/>
    <n v="9586"/>
  </r>
  <r>
    <s v="60 KOMMUNALTEKNIKK"/>
    <x v="39"/>
    <x v="172"/>
    <x v="0"/>
    <x v="110"/>
    <s v="3400 Produksjon av vann"/>
    <n v="7"/>
  </r>
  <r>
    <s v="60 KOMMUNALTEKNIKK"/>
    <x v="39"/>
    <x v="172"/>
    <x v="0"/>
    <x v="49"/>
    <s v="3400 Produksjon av vann"/>
    <n v="102"/>
  </r>
  <r>
    <s v="60 KOMMUNALTEKNIKK"/>
    <x v="39"/>
    <x v="172"/>
    <x v="0"/>
    <x v="95"/>
    <s v="3400 Produksjon av vann"/>
    <n v="31"/>
  </r>
  <r>
    <s v="60 KOMMUNALTEKNIKK"/>
    <x v="39"/>
    <x v="172"/>
    <x v="0"/>
    <x v="111"/>
    <s v="3400 Produksjon av vann"/>
    <n v="144"/>
  </r>
  <r>
    <s v="60 KOMMUNALTEKNIKK"/>
    <x v="39"/>
    <x v="172"/>
    <x v="0"/>
    <x v="42"/>
    <s v="3400 Produksjon av vann"/>
    <n v="2"/>
  </r>
  <r>
    <s v="60 KOMMUNALTEKNIKK"/>
    <x v="39"/>
    <x v="172"/>
    <x v="0"/>
    <x v="60"/>
    <s v="3400 Produksjon av vann"/>
    <n v="35"/>
  </r>
  <r>
    <s v="60 KOMMUNALTEKNIKK"/>
    <x v="39"/>
    <x v="172"/>
    <x v="0"/>
    <x v="61"/>
    <s v="3400 Produksjon av vann"/>
    <n v="700"/>
  </r>
  <r>
    <s v="60 KOMMUNALTEKNIKK"/>
    <x v="39"/>
    <x v="172"/>
    <x v="0"/>
    <x v="50"/>
    <s v="3400 Produksjon av vann"/>
    <n v="39"/>
  </r>
  <r>
    <s v="60 KOMMUNALTEKNIKK"/>
    <x v="39"/>
    <x v="172"/>
    <x v="0"/>
    <x v="1"/>
    <s v="3400 Produksjon av vann"/>
    <n v="59"/>
  </r>
  <r>
    <s v="60 KOMMUNALTEKNIKK"/>
    <x v="39"/>
    <x v="172"/>
    <x v="0"/>
    <x v="136"/>
    <s v="3400 Produksjon av vann"/>
    <n v="2"/>
  </r>
  <r>
    <s v="60 KOMMUNALTEKNIKK"/>
    <x v="39"/>
    <x v="172"/>
    <x v="0"/>
    <x v="148"/>
    <s v="3400 Produksjon av vann"/>
    <n v="647"/>
  </r>
  <r>
    <s v="60 KOMMUNALTEKNIKK"/>
    <x v="39"/>
    <x v="172"/>
    <x v="0"/>
    <x v="3"/>
    <s v="3400 Produksjon av vann"/>
    <n v="1699"/>
  </r>
  <r>
    <s v="60 KOMMUNALTEKNIKK"/>
    <x v="39"/>
    <x v="172"/>
    <x v="0"/>
    <x v="4"/>
    <s v="3400 Produksjon av vann"/>
    <n v="21"/>
  </r>
  <r>
    <s v="60 KOMMUNALTEKNIKK"/>
    <x v="39"/>
    <x v="172"/>
    <x v="0"/>
    <x v="5"/>
    <s v="3400 Produksjon av vann"/>
    <n v="1894"/>
  </r>
  <r>
    <s v="60 KOMMUNALTEKNIKK"/>
    <x v="39"/>
    <x v="172"/>
    <x v="1"/>
    <x v="22"/>
    <s v="3400 Produksjon av vann"/>
    <n v="42"/>
  </r>
  <r>
    <s v="60 KOMMUNALTEKNIKK"/>
    <x v="39"/>
    <x v="172"/>
    <x v="1"/>
    <x v="51"/>
    <s v="3400 Produksjon av vann"/>
    <n v="44"/>
  </r>
  <r>
    <s v="60 KOMMUNALTEKNIKK"/>
    <x v="39"/>
    <x v="172"/>
    <x v="1"/>
    <x v="6"/>
    <s v="3400 Produksjon av vann"/>
    <n v="9"/>
  </r>
  <r>
    <s v="60 KOMMUNALTEKNIKK"/>
    <x v="39"/>
    <x v="172"/>
    <x v="1"/>
    <x v="7"/>
    <s v="3400 Produksjon av vann"/>
    <n v="401"/>
  </r>
  <r>
    <s v="60 KOMMUNALTEKNIKK"/>
    <x v="39"/>
    <x v="172"/>
    <x v="1"/>
    <x v="41"/>
    <s v="3400 Produksjon av vann"/>
    <n v="6"/>
  </r>
  <r>
    <s v="60 KOMMUNALTEKNIKK"/>
    <x v="39"/>
    <x v="172"/>
    <x v="1"/>
    <x v="112"/>
    <s v="3400 Produksjon av vann"/>
    <n v="34"/>
  </r>
  <r>
    <s v="60 KOMMUNALTEKNIKK"/>
    <x v="39"/>
    <x v="172"/>
    <x v="1"/>
    <x v="30"/>
    <s v="3400 Produksjon av vann"/>
    <n v="239"/>
  </r>
  <r>
    <s v="60 KOMMUNALTEKNIKK"/>
    <x v="39"/>
    <x v="172"/>
    <x v="1"/>
    <x v="52"/>
    <s v="3400 Produksjon av vann"/>
    <n v="9"/>
  </r>
  <r>
    <s v="60 KOMMUNALTEKNIKK"/>
    <x v="39"/>
    <x v="172"/>
    <x v="1"/>
    <x v="55"/>
    <s v="3400 Produksjon av vann"/>
    <n v="23"/>
  </r>
  <r>
    <s v="60 KOMMUNALTEKNIKK"/>
    <x v="39"/>
    <x v="172"/>
    <x v="1"/>
    <x v="8"/>
    <s v="3400 Produksjon av vann"/>
    <n v="16"/>
  </r>
  <r>
    <s v="60 KOMMUNALTEKNIKK"/>
    <x v="39"/>
    <x v="172"/>
    <x v="1"/>
    <x v="9"/>
    <s v="3400 Produksjon av vann"/>
    <n v="161"/>
  </r>
  <r>
    <s v="60 KOMMUNALTEKNIKK"/>
    <x v="39"/>
    <x v="172"/>
    <x v="1"/>
    <x v="10"/>
    <s v="3400 Produksjon av vann"/>
    <n v="18"/>
  </r>
  <r>
    <s v="60 KOMMUNALTEKNIKK"/>
    <x v="39"/>
    <x v="172"/>
    <x v="1"/>
    <x v="11"/>
    <s v="3400 Produksjon av vann"/>
    <n v="16"/>
  </r>
  <r>
    <s v="60 KOMMUNALTEKNIKK"/>
    <x v="39"/>
    <x v="172"/>
    <x v="1"/>
    <x v="46"/>
    <s v="3400 Produksjon av vann"/>
    <n v="3"/>
  </r>
  <r>
    <s v="60 KOMMUNALTEKNIKK"/>
    <x v="39"/>
    <x v="172"/>
    <x v="1"/>
    <x v="12"/>
    <s v="3400 Produksjon av vann"/>
    <n v="3"/>
  </r>
  <r>
    <s v="60 KOMMUNALTEKNIKK"/>
    <x v="39"/>
    <x v="172"/>
    <x v="1"/>
    <x v="108"/>
    <s v="3400 Produksjon av vann"/>
    <n v="110"/>
  </r>
  <r>
    <s v="60 KOMMUNALTEKNIKK"/>
    <x v="39"/>
    <x v="172"/>
    <x v="1"/>
    <x v="53"/>
    <s v="3400 Produksjon av vann"/>
    <n v="109"/>
  </r>
  <r>
    <s v="60 KOMMUNALTEKNIKK"/>
    <x v="39"/>
    <x v="172"/>
    <x v="1"/>
    <x v="13"/>
    <s v="3400 Produksjon av vann"/>
    <n v="59"/>
  </r>
  <r>
    <s v="60 KOMMUNALTEKNIKK"/>
    <x v="39"/>
    <x v="172"/>
    <x v="1"/>
    <x v="72"/>
    <s v="3400 Produksjon av vann"/>
    <n v="1290"/>
  </r>
  <r>
    <s v="60 KOMMUNALTEKNIKK"/>
    <x v="39"/>
    <x v="172"/>
    <x v="1"/>
    <x v="25"/>
    <s v="3400 Produksjon av vann"/>
    <n v="102"/>
  </r>
  <r>
    <s v="60 KOMMUNALTEKNIKK"/>
    <x v="39"/>
    <x v="172"/>
    <x v="1"/>
    <x v="14"/>
    <s v="3400 Produksjon av vann"/>
    <n v="962"/>
  </r>
  <r>
    <s v="60 KOMMUNALTEKNIKK"/>
    <x v="39"/>
    <x v="172"/>
    <x v="1"/>
    <x v="87"/>
    <s v="3400 Produksjon av vann"/>
    <n v="8"/>
  </r>
  <r>
    <s v="60 KOMMUNALTEKNIKK"/>
    <x v="39"/>
    <x v="172"/>
    <x v="2"/>
    <x v="15"/>
    <s v="3400 Produksjon av vann"/>
    <n v="-38"/>
  </r>
  <r>
    <s v="60 KOMMUNALTEKNIKK"/>
    <x v="39"/>
    <x v="172"/>
    <x v="2"/>
    <x v="47"/>
    <s v="3400 Produksjon av vann"/>
    <n v="73"/>
  </r>
  <r>
    <s v="60 KOMMUNALTEKNIKK"/>
    <x v="39"/>
    <x v="172"/>
    <x v="2"/>
    <x v="89"/>
    <s v="3400 Produksjon av vann"/>
    <n v="81"/>
  </r>
  <r>
    <s v="60 KOMMUNALTEKNIKK"/>
    <x v="39"/>
    <x v="172"/>
    <x v="2"/>
    <x v="90"/>
    <s v="3400 Produksjon av vann"/>
    <n v="1682"/>
  </r>
  <r>
    <s v="60 KOMMUNALTEKNIKK"/>
    <x v="39"/>
    <x v="172"/>
    <x v="2"/>
    <x v="150"/>
    <s v="3400 Produksjon av vann"/>
    <n v="1610"/>
  </r>
  <r>
    <s v="60 KOMMUNALTEKNIKK"/>
    <x v="39"/>
    <x v="172"/>
    <x v="2"/>
    <x v="149"/>
    <s v="3400 Produksjon av vann"/>
    <n v="390"/>
  </r>
  <r>
    <s v="60 KOMMUNALTEKNIKK"/>
    <x v="39"/>
    <x v="172"/>
    <x v="2"/>
    <x v="147"/>
    <s v="3400 Produksjon av vann"/>
    <n v="80"/>
  </r>
  <r>
    <s v="60 KOMMUNALTEKNIKK"/>
    <x v="39"/>
    <x v="172"/>
    <x v="2"/>
    <x v="48"/>
    <s v="3400 Produksjon av vann"/>
    <n v="46"/>
  </r>
  <r>
    <s v="60 KOMMUNALTEKNIKK"/>
    <x v="39"/>
    <x v="172"/>
    <x v="2"/>
    <x v="109"/>
    <s v="3400 Produksjon av vann"/>
    <n v="5065"/>
  </r>
  <r>
    <s v="60 KOMMUNALTEKNIKK"/>
    <x v="39"/>
    <x v="172"/>
    <x v="2"/>
    <x v="31"/>
    <s v="3400 Produksjon av vann"/>
    <n v="107"/>
  </r>
  <r>
    <s v="60 KOMMUNALTEKNIKK"/>
    <x v="39"/>
    <x v="172"/>
    <x v="3"/>
    <x v="16"/>
    <s v="3400 Produksjon av vann"/>
    <n v="3"/>
  </r>
  <r>
    <s v="60 KOMMUNALTEKNIKK"/>
    <x v="39"/>
    <x v="172"/>
    <x v="9"/>
    <x v="151"/>
    <s v="8700 Renter/utbytte og lån (innlån og utlån)"/>
    <n v="4100"/>
  </r>
  <r>
    <s v="60 KOMMUNALTEKNIKK"/>
    <x v="39"/>
    <x v="172"/>
    <x v="9"/>
    <x v="69"/>
    <s v="3400 Produksjon av vann"/>
    <n v="7800"/>
  </r>
  <r>
    <s v="60 KOMMUNALTEKNIKK"/>
    <x v="39"/>
    <x v="172"/>
    <x v="6"/>
    <x v="38"/>
    <s v="3400 Produksjon av vann"/>
    <n v="3"/>
  </r>
  <r>
    <s v="60 KOMMUNALTEKNIKK"/>
    <x v="39"/>
    <x v="172"/>
    <x v="6"/>
    <x v="152"/>
    <s v="3400 Produksjon av vann"/>
    <n v="-9733"/>
  </r>
  <r>
    <s v="60 KOMMUNALTEKNIKK"/>
    <x v="39"/>
    <x v="172"/>
    <x v="6"/>
    <x v="153"/>
    <s v="3400 Produksjon av vann"/>
    <n v="-9283"/>
  </r>
  <r>
    <s v="60 KOMMUNALTEKNIKK"/>
    <x v="39"/>
    <x v="172"/>
    <x v="6"/>
    <x v="154"/>
    <s v="3400 Produksjon av vann"/>
    <n v="-16239"/>
  </r>
  <r>
    <s v="60 KOMMUNALTEKNIKK"/>
    <x v="39"/>
    <x v="172"/>
    <x v="6"/>
    <x v="155"/>
    <s v="3400 Produksjon av vann"/>
    <n v="-680"/>
  </r>
  <r>
    <s v="60 KOMMUNALTEKNIKK"/>
    <x v="39"/>
    <x v="172"/>
    <x v="6"/>
    <x v="156"/>
    <s v="3400 Produksjon av vann"/>
    <n v="-1388"/>
  </r>
  <r>
    <s v="60 KOMMUNALTEKNIKK"/>
    <x v="39"/>
    <x v="172"/>
    <x v="6"/>
    <x v="106"/>
    <s v="3400 Produksjon av vann"/>
    <n v="-67"/>
  </r>
  <r>
    <s v="60 KOMMUNALTEKNIKK"/>
    <x v="39"/>
    <x v="172"/>
    <x v="6"/>
    <x v="145"/>
    <s v="3400 Produksjon av vann"/>
    <n v="-1500"/>
  </r>
  <r>
    <s v="60 KOMMUNALTEKNIKK"/>
    <x v="39"/>
    <x v="172"/>
    <x v="6"/>
    <x v="28"/>
    <s v="1900 Interne serviceenheter"/>
    <n v="1920"/>
  </r>
  <r>
    <s v="60 KOMMUNALTEKNIKK"/>
    <x v="39"/>
    <x v="172"/>
    <x v="4"/>
    <x v="18"/>
    <s v="3400 Produksjon av vann"/>
    <n v="-3"/>
  </r>
  <r>
    <s v="60 KOMMUNALTEKNIKK"/>
    <x v="39"/>
    <x v="172"/>
    <x v="8"/>
    <x v="73"/>
    <s v="3400 Produksjon av vann"/>
    <n v="-2661"/>
  </r>
  <r>
    <s v="60 KOMMUNALTEKNIKK"/>
    <x v="39"/>
    <x v="173"/>
    <x v="0"/>
    <x v="0"/>
    <s v="3500 Avløpsrensing"/>
    <n v="9072"/>
  </r>
  <r>
    <s v="60 KOMMUNALTEKNIKK"/>
    <x v="39"/>
    <x v="173"/>
    <x v="0"/>
    <x v="110"/>
    <s v="3500 Avløpsrensing"/>
    <n v="4"/>
  </r>
  <r>
    <s v="60 KOMMUNALTEKNIKK"/>
    <x v="39"/>
    <x v="173"/>
    <x v="0"/>
    <x v="49"/>
    <s v="3500 Avløpsrensing"/>
    <n v="46"/>
  </r>
  <r>
    <s v="60 KOMMUNALTEKNIKK"/>
    <x v="39"/>
    <x v="173"/>
    <x v="0"/>
    <x v="95"/>
    <s v="3500 Avløpsrensing"/>
    <n v="282"/>
  </r>
  <r>
    <s v="60 KOMMUNALTEKNIKK"/>
    <x v="39"/>
    <x v="173"/>
    <x v="0"/>
    <x v="111"/>
    <s v="3500 Avløpsrensing"/>
    <n v="132"/>
  </r>
  <r>
    <s v="60 KOMMUNALTEKNIKK"/>
    <x v="39"/>
    <x v="173"/>
    <x v="0"/>
    <x v="42"/>
    <s v="3500 Avløpsrensing"/>
    <n v="2"/>
  </r>
  <r>
    <s v="60 KOMMUNALTEKNIKK"/>
    <x v="39"/>
    <x v="173"/>
    <x v="0"/>
    <x v="60"/>
    <s v="3500 Avløpsrensing"/>
    <n v="77"/>
  </r>
  <r>
    <s v="60 KOMMUNALTEKNIKK"/>
    <x v="39"/>
    <x v="173"/>
    <x v="0"/>
    <x v="61"/>
    <s v="3500 Avløpsrensing"/>
    <n v="1096"/>
  </r>
  <r>
    <s v="60 KOMMUNALTEKNIKK"/>
    <x v="39"/>
    <x v="173"/>
    <x v="0"/>
    <x v="99"/>
    <s v="3500 Avløpsrensing"/>
    <n v="1"/>
  </r>
  <r>
    <s v="60 KOMMUNALTEKNIKK"/>
    <x v="39"/>
    <x v="173"/>
    <x v="0"/>
    <x v="50"/>
    <s v="3500 Avløpsrensing"/>
    <n v="14"/>
  </r>
  <r>
    <s v="60 KOMMUNALTEKNIKK"/>
    <x v="39"/>
    <x v="173"/>
    <x v="0"/>
    <x v="1"/>
    <s v="3500 Avløpsrensing"/>
    <n v="48"/>
  </r>
  <r>
    <s v="60 KOMMUNALTEKNIKK"/>
    <x v="39"/>
    <x v="173"/>
    <x v="0"/>
    <x v="136"/>
    <s v="3500 Avløpsrensing"/>
    <n v="4"/>
  </r>
  <r>
    <s v="60 KOMMUNALTEKNIKK"/>
    <x v="39"/>
    <x v="173"/>
    <x v="0"/>
    <x v="148"/>
    <s v="3500 Avløpsrensing"/>
    <n v="1437"/>
  </r>
  <r>
    <s v="60 KOMMUNALTEKNIKK"/>
    <x v="39"/>
    <x v="173"/>
    <x v="0"/>
    <x v="3"/>
    <s v="3500 Avløpsrensing"/>
    <n v="1745"/>
  </r>
  <r>
    <s v="60 KOMMUNALTEKNIKK"/>
    <x v="39"/>
    <x v="173"/>
    <x v="0"/>
    <x v="4"/>
    <s v="3500 Avløpsrensing"/>
    <n v="11"/>
  </r>
  <r>
    <s v="60 KOMMUNALTEKNIKK"/>
    <x v="39"/>
    <x v="173"/>
    <x v="0"/>
    <x v="5"/>
    <s v="3500 Avløpsrensing"/>
    <n v="1907"/>
  </r>
  <r>
    <s v="60 KOMMUNALTEKNIKK"/>
    <x v="39"/>
    <x v="173"/>
    <x v="1"/>
    <x v="22"/>
    <s v="3500 Avløpsrensing"/>
    <n v="36"/>
  </r>
  <r>
    <s v="60 KOMMUNALTEKNIKK"/>
    <x v="39"/>
    <x v="173"/>
    <x v="1"/>
    <x v="51"/>
    <s v="3500 Avløpsrensing"/>
    <n v="64"/>
  </r>
  <r>
    <s v="60 KOMMUNALTEKNIKK"/>
    <x v="39"/>
    <x v="173"/>
    <x v="1"/>
    <x v="6"/>
    <s v="3500 Avløpsrensing"/>
    <n v="10"/>
  </r>
  <r>
    <s v="60 KOMMUNALTEKNIKK"/>
    <x v="39"/>
    <x v="173"/>
    <x v="1"/>
    <x v="7"/>
    <s v="3500 Avløpsrensing"/>
    <n v="1251"/>
  </r>
  <r>
    <s v="60 KOMMUNALTEKNIKK"/>
    <x v="39"/>
    <x v="173"/>
    <x v="1"/>
    <x v="41"/>
    <s v="3500 Avløpsrensing"/>
    <n v="2"/>
  </r>
  <r>
    <s v="60 KOMMUNALTEKNIKK"/>
    <x v="39"/>
    <x v="173"/>
    <x v="1"/>
    <x v="93"/>
    <s v="3500 Avløpsrensing"/>
    <n v="89"/>
  </r>
  <r>
    <s v="60 KOMMUNALTEKNIKK"/>
    <x v="39"/>
    <x v="173"/>
    <x v="1"/>
    <x v="112"/>
    <s v="3500 Avløpsrensing"/>
    <n v="30"/>
  </r>
  <r>
    <s v="60 KOMMUNALTEKNIKK"/>
    <x v="39"/>
    <x v="173"/>
    <x v="1"/>
    <x v="30"/>
    <s v="3500 Avløpsrensing"/>
    <n v="203"/>
  </r>
  <r>
    <s v="60 KOMMUNALTEKNIKK"/>
    <x v="39"/>
    <x v="173"/>
    <x v="1"/>
    <x v="52"/>
    <s v="3500 Avløpsrensing"/>
    <n v="10"/>
  </r>
  <r>
    <s v="60 KOMMUNALTEKNIKK"/>
    <x v="39"/>
    <x v="173"/>
    <x v="1"/>
    <x v="55"/>
    <s v="3500 Avløpsrensing"/>
    <n v="18"/>
  </r>
  <r>
    <s v="60 KOMMUNALTEKNIKK"/>
    <x v="39"/>
    <x v="173"/>
    <x v="1"/>
    <x v="8"/>
    <s v="3500 Avløpsrensing"/>
    <n v="21"/>
  </r>
  <r>
    <s v="60 KOMMUNALTEKNIKK"/>
    <x v="39"/>
    <x v="173"/>
    <x v="1"/>
    <x v="9"/>
    <s v="3500 Avløpsrensing"/>
    <n v="135"/>
  </r>
  <r>
    <s v="60 KOMMUNALTEKNIKK"/>
    <x v="39"/>
    <x v="173"/>
    <x v="1"/>
    <x v="10"/>
    <s v="3500 Avløpsrensing"/>
    <n v="31"/>
  </r>
  <r>
    <s v="60 KOMMUNALTEKNIKK"/>
    <x v="39"/>
    <x v="173"/>
    <x v="1"/>
    <x v="11"/>
    <s v="3500 Avløpsrensing"/>
    <n v="9"/>
  </r>
  <r>
    <s v="60 KOMMUNALTEKNIKK"/>
    <x v="39"/>
    <x v="173"/>
    <x v="1"/>
    <x v="46"/>
    <s v="3500 Avløpsrensing"/>
    <n v="2"/>
  </r>
  <r>
    <s v="60 KOMMUNALTEKNIKK"/>
    <x v="39"/>
    <x v="173"/>
    <x v="1"/>
    <x v="108"/>
    <s v="3500 Avløpsrensing"/>
    <n v="99"/>
  </r>
  <r>
    <s v="60 KOMMUNALTEKNIKK"/>
    <x v="39"/>
    <x v="173"/>
    <x v="1"/>
    <x v="53"/>
    <s v="3500 Avløpsrensing"/>
    <n v="224"/>
  </r>
  <r>
    <s v="60 KOMMUNALTEKNIKK"/>
    <x v="39"/>
    <x v="173"/>
    <x v="1"/>
    <x v="13"/>
    <s v="3500 Avløpsrensing"/>
    <n v="58"/>
  </r>
  <r>
    <s v="60 KOMMUNALTEKNIKK"/>
    <x v="39"/>
    <x v="173"/>
    <x v="1"/>
    <x v="72"/>
    <s v="3500 Avløpsrensing"/>
    <n v="1607"/>
  </r>
  <r>
    <s v="60 KOMMUNALTEKNIKK"/>
    <x v="39"/>
    <x v="173"/>
    <x v="1"/>
    <x v="88"/>
    <s v="3500 Avløpsrensing"/>
    <n v="188"/>
  </r>
  <r>
    <s v="60 KOMMUNALTEKNIKK"/>
    <x v="39"/>
    <x v="173"/>
    <x v="1"/>
    <x v="25"/>
    <s v="3500 Avløpsrensing"/>
    <n v="102"/>
  </r>
  <r>
    <s v="60 KOMMUNALTEKNIKK"/>
    <x v="39"/>
    <x v="173"/>
    <x v="1"/>
    <x v="14"/>
    <s v="3500 Avløpsrensing"/>
    <n v="621"/>
  </r>
  <r>
    <s v="60 KOMMUNALTEKNIKK"/>
    <x v="39"/>
    <x v="173"/>
    <x v="1"/>
    <x v="87"/>
    <s v="3500 Avløpsrensing"/>
    <n v="137"/>
  </r>
  <r>
    <s v="60 KOMMUNALTEKNIKK"/>
    <x v="39"/>
    <x v="173"/>
    <x v="2"/>
    <x v="15"/>
    <s v="3500 Avløpsrensing"/>
    <n v="154"/>
  </r>
  <r>
    <s v="60 KOMMUNALTEKNIKK"/>
    <x v="39"/>
    <x v="173"/>
    <x v="2"/>
    <x v="47"/>
    <s v="3500 Avløpsrensing"/>
    <n v="62"/>
  </r>
  <r>
    <s v="60 KOMMUNALTEKNIKK"/>
    <x v="39"/>
    <x v="173"/>
    <x v="2"/>
    <x v="89"/>
    <s v="3500 Avløpsrensing"/>
    <n v="22"/>
  </r>
  <r>
    <s v="60 KOMMUNALTEKNIKK"/>
    <x v="39"/>
    <x v="173"/>
    <x v="2"/>
    <x v="90"/>
    <s v="3500 Avløpsrensing"/>
    <n v="2627"/>
  </r>
  <r>
    <s v="60 KOMMUNALTEKNIKK"/>
    <x v="39"/>
    <x v="173"/>
    <x v="2"/>
    <x v="150"/>
    <s v="3500 Avløpsrensing"/>
    <n v="1757"/>
  </r>
  <r>
    <s v="60 KOMMUNALTEKNIKK"/>
    <x v="39"/>
    <x v="173"/>
    <x v="2"/>
    <x v="149"/>
    <s v="3500 Avløpsrensing"/>
    <n v="178"/>
  </r>
  <r>
    <s v="60 KOMMUNALTEKNIKK"/>
    <x v="39"/>
    <x v="173"/>
    <x v="2"/>
    <x v="147"/>
    <s v="3500 Avløpsrensing"/>
    <n v="244"/>
  </r>
  <r>
    <s v="60 KOMMUNALTEKNIKK"/>
    <x v="39"/>
    <x v="173"/>
    <x v="2"/>
    <x v="48"/>
    <s v="3500 Avløpsrensing"/>
    <n v="5"/>
  </r>
  <r>
    <s v="60 KOMMUNALTEKNIKK"/>
    <x v="39"/>
    <x v="173"/>
    <x v="2"/>
    <x v="109"/>
    <s v="3500 Avløpsrensing"/>
    <n v="3608"/>
  </r>
  <r>
    <s v="60 KOMMUNALTEKNIKK"/>
    <x v="39"/>
    <x v="173"/>
    <x v="2"/>
    <x v="31"/>
    <s v="3500 Avløpsrensing"/>
    <n v="101"/>
  </r>
  <r>
    <s v="60 KOMMUNALTEKNIKK"/>
    <x v="39"/>
    <x v="173"/>
    <x v="5"/>
    <x v="34"/>
    <s v="3500 Avløpsrensing"/>
    <n v="79"/>
  </r>
  <r>
    <s v="60 KOMMUNALTEKNIKK"/>
    <x v="39"/>
    <x v="173"/>
    <x v="3"/>
    <x v="16"/>
    <s v="3500 Avløpsrensing"/>
    <n v="2"/>
  </r>
  <r>
    <s v="60 KOMMUNALTEKNIKK"/>
    <x v="39"/>
    <x v="173"/>
    <x v="3"/>
    <x v="27"/>
    <s v="3500 Avløpsrensing"/>
    <n v="12"/>
  </r>
  <r>
    <s v="60 KOMMUNALTEKNIKK"/>
    <x v="39"/>
    <x v="173"/>
    <x v="9"/>
    <x v="151"/>
    <s v="8700 Renter/utbytte og lån (innlån og utlån)"/>
    <n v="8500"/>
  </r>
  <r>
    <s v="60 KOMMUNALTEKNIKK"/>
    <x v="39"/>
    <x v="173"/>
    <x v="9"/>
    <x v="69"/>
    <s v="3500 Avløpsrensing"/>
    <n v="15900"/>
  </r>
  <r>
    <s v="60 KOMMUNALTEKNIKK"/>
    <x v="39"/>
    <x v="173"/>
    <x v="6"/>
    <x v="152"/>
    <s v="3500 Avløpsrensing"/>
    <n v="-12170"/>
  </r>
  <r>
    <s v="60 KOMMUNALTEKNIKK"/>
    <x v="39"/>
    <x v="173"/>
    <x v="6"/>
    <x v="153"/>
    <s v="3500 Avløpsrensing"/>
    <n v="-11286"/>
  </r>
  <r>
    <s v="60 KOMMUNALTEKNIKK"/>
    <x v="39"/>
    <x v="173"/>
    <x v="6"/>
    <x v="154"/>
    <s v="3500 Avløpsrensing"/>
    <n v="-27193"/>
  </r>
  <r>
    <s v="60 KOMMUNALTEKNIKK"/>
    <x v="39"/>
    <x v="173"/>
    <x v="6"/>
    <x v="155"/>
    <s v="3500 Avløpsrensing"/>
    <n v="-369"/>
  </r>
  <r>
    <s v="60 KOMMUNALTEKNIKK"/>
    <x v="39"/>
    <x v="173"/>
    <x v="6"/>
    <x v="106"/>
    <s v="3500 Avløpsrensing"/>
    <n v="-50"/>
  </r>
  <r>
    <s v="60 KOMMUNALTEKNIKK"/>
    <x v="39"/>
    <x v="173"/>
    <x v="6"/>
    <x v="145"/>
    <s v="3500 Avløpsrensing"/>
    <n v="-2429"/>
  </r>
  <r>
    <s v="60 KOMMUNALTEKNIKK"/>
    <x v="39"/>
    <x v="173"/>
    <x v="6"/>
    <x v="28"/>
    <s v="1900 Interne serviceenheter"/>
    <n v="1973"/>
  </r>
  <r>
    <s v="60 KOMMUNALTEKNIKK"/>
    <x v="39"/>
    <x v="173"/>
    <x v="4"/>
    <x v="18"/>
    <s v="3500 Avløpsrensing"/>
    <n v="-2"/>
  </r>
  <r>
    <s v="60 KOMMUNALTEKNIKK"/>
    <x v="39"/>
    <x v="173"/>
    <x v="8"/>
    <x v="73"/>
    <s v="3500 Avløpsrensing"/>
    <n v="-2550"/>
  </r>
  <r>
    <s v="60 KOMMUNALTEKNIKK"/>
    <x v="39"/>
    <x v="174"/>
    <x v="0"/>
    <x v="0"/>
    <s v="3550 Innsamling av avfall"/>
    <n v="8305"/>
  </r>
  <r>
    <s v="60 KOMMUNALTEKNIKK"/>
    <x v="39"/>
    <x v="174"/>
    <x v="0"/>
    <x v="78"/>
    <s v="3550 Innsamling av avfall"/>
    <n v="238"/>
  </r>
  <r>
    <s v="60 KOMMUNALTEKNIKK"/>
    <x v="39"/>
    <x v="174"/>
    <x v="0"/>
    <x v="49"/>
    <s v="3550 Innsamling av avfall"/>
    <n v="845"/>
  </r>
  <r>
    <s v="60 KOMMUNALTEKNIKK"/>
    <x v="39"/>
    <x v="174"/>
    <x v="0"/>
    <x v="95"/>
    <s v="3550 Innsamling av avfall"/>
    <n v="416"/>
  </r>
  <r>
    <s v="60 KOMMUNALTEKNIKK"/>
    <x v="39"/>
    <x v="174"/>
    <x v="0"/>
    <x v="111"/>
    <s v="3550 Innsamling av avfall"/>
    <n v="38"/>
  </r>
  <r>
    <s v="60 KOMMUNALTEKNIKK"/>
    <x v="39"/>
    <x v="174"/>
    <x v="0"/>
    <x v="60"/>
    <s v="3550 Innsamling av avfall"/>
    <n v="308"/>
  </r>
  <r>
    <s v="60 KOMMUNALTEKNIKK"/>
    <x v="39"/>
    <x v="174"/>
    <x v="0"/>
    <x v="61"/>
    <s v="3550 Innsamling av avfall"/>
    <n v="281"/>
  </r>
  <r>
    <s v="60 KOMMUNALTEKNIKK"/>
    <x v="39"/>
    <x v="174"/>
    <x v="0"/>
    <x v="1"/>
    <s v="3550 Innsamling av avfall"/>
    <n v="3"/>
  </r>
  <r>
    <s v="60 KOMMUNALTEKNIKK"/>
    <x v="39"/>
    <x v="174"/>
    <x v="0"/>
    <x v="136"/>
    <s v="3550 Innsamling av avfall"/>
    <n v="1"/>
  </r>
  <r>
    <s v="60 KOMMUNALTEKNIKK"/>
    <x v="39"/>
    <x v="174"/>
    <x v="0"/>
    <x v="3"/>
    <s v="3550 Innsamling av avfall"/>
    <n v="1513"/>
  </r>
  <r>
    <s v="60 KOMMUNALTEKNIKK"/>
    <x v="39"/>
    <x v="174"/>
    <x v="0"/>
    <x v="4"/>
    <s v="3550 Innsamling av avfall"/>
    <n v="20"/>
  </r>
  <r>
    <s v="60 KOMMUNALTEKNIKK"/>
    <x v="39"/>
    <x v="174"/>
    <x v="0"/>
    <x v="5"/>
    <s v="3550 Innsamling av avfall"/>
    <n v="1574"/>
  </r>
  <r>
    <s v="60 KOMMUNALTEKNIKK"/>
    <x v="39"/>
    <x v="174"/>
    <x v="1"/>
    <x v="22"/>
    <s v="3550 Innsamling av avfall"/>
    <n v="19"/>
  </r>
  <r>
    <s v="60 KOMMUNALTEKNIKK"/>
    <x v="39"/>
    <x v="174"/>
    <x v="1"/>
    <x v="51"/>
    <s v="3550 Innsamling av avfall"/>
    <n v="36"/>
  </r>
  <r>
    <s v="60 KOMMUNALTEKNIKK"/>
    <x v="39"/>
    <x v="174"/>
    <x v="1"/>
    <x v="6"/>
    <s v="3550 Innsamling av avfall"/>
    <n v="13"/>
  </r>
  <r>
    <s v="60 KOMMUNALTEKNIKK"/>
    <x v="39"/>
    <x v="174"/>
    <x v="1"/>
    <x v="7"/>
    <s v="3550 Innsamling av avfall"/>
    <n v="585"/>
  </r>
  <r>
    <s v="60 KOMMUNALTEKNIKK"/>
    <x v="39"/>
    <x v="174"/>
    <x v="1"/>
    <x v="41"/>
    <s v="3550 Innsamling av avfall"/>
    <n v="2"/>
  </r>
  <r>
    <s v="60 KOMMUNALTEKNIKK"/>
    <x v="39"/>
    <x v="174"/>
    <x v="1"/>
    <x v="93"/>
    <s v="3550 Innsamling av avfall"/>
    <n v="17"/>
  </r>
  <r>
    <s v="60 KOMMUNALTEKNIKK"/>
    <x v="39"/>
    <x v="174"/>
    <x v="1"/>
    <x v="112"/>
    <s v="3550 Innsamling av avfall"/>
    <n v="73"/>
  </r>
  <r>
    <s v="60 KOMMUNALTEKNIKK"/>
    <x v="39"/>
    <x v="174"/>
    <x v="1"/>
    <x v="30"/>
    <s v="3550 Innsamling av avfall"/>
    <n v="25"/>
  </r>
  <r>
    <s v="60 KOMMUNALTEKNIKK"/>
    <x v="39"/>
    <x v="174"/>
    <x v="1"/>
    <x v="55"/>
    <s v="3550 Innsamling av avfall"/>
    <n v="25"/>
  </r>
  <r>
    <s v="60 KOMMUNALTEKNIKK"/>
    <x v="39"/>
    <x v="174"/>
    <x v="1"/>
    <x v="8"/>
    <s v="3550 Innsamling av avfall"/>
    <n v="11"/>
  </r>
  <r>
    <s v="60 KOMMUNALTEKNIKK"/>
    <x v="39"/>
    <x v="174"/>
    <x v="1"/>
    <x v="9"/>
    <s v="3550 Innsamling av avfall"/>
    <n v="122"/>
  </r>
  <r>
    <s v="60 KOMMUNALTEKNIKK"/>
    <x v="39"/>
    <x v="174"/>
    <x v="1"/>
    <x v="10"/>
    <s v="3550 Innsamling av avfall"/>
    <n v="5"/>
  </r>
  <r>
    <s v="60 KOMMUNALTEKNIKK"/>
    <x v="39"/>
    <x v="174"/>
    <x v="1"/>
    <x v="11"/>
    <s v="3550 Innsamling av avfall"/>
    <n v="3"/>
  </r>
  <r>
    <s v="60 KOMMUNALTEKNIKK"/>
    <x v="39"/>
    <x v="174"/>
    <x v="1"/>
    <x v="108"/>
    <s v="3550 Innsamling av avfall"/>
    <n v="543"/>
  </r>
  <r>
    <s v="60 KOMMUNALTEKNIKK"/>
    <x v="39"/>
    <x v="174"/>
    <x v="1"/>
    <x v="53"/>
    <s v="3550 Innsamling av avfall"/>
    <n v="746"/>
  </r>
  <r>
    <s v="60 KOMMUNALTEKNIKK"/>
    <x v="39"/>
    <x v="174"/>
    <x v="1"/>
    <x v="13"/>
    <s v="3550 Innsamling av avfall"/>
    <n v="10"/>
  </r>
  <r>
    <s v="60 KOMMUNALTEKNIKK"/>
    <x v="39"/>
    <x v="174"/>
    <x v="1"/>
    <x v="72"/>
    <s v="3550 Innsamling av avfall"/>
    <n v="37"/>
  </r>
  <r>
    <s v="60 KOMMUNALTEKNIKK"/>
    <x v="39"/>
    <x v="174"/>
    <x v="1"/>
    <x v="88"/>
    <s v="3550 Innsamling av avfall"/>
    <n v="11"/>
  </r>
  <r>
    <s v="60 KOMMUNALTEKNIKK"/>
    <x v="39"/>
    <x v="174"/>
    <x v="1"/>
    <x v="25"/>
    <s v="3550 Innsamling av avfall"/>
    <n v="77"/>
  </r>
  <r>
    <s v="60 KOMMUNALTEKNIKK"/>
    <x v="39"/>
    <x v="174"/>
    <x v="1"/>
    <x v="14"/>
    <s v="3550 Innsamling av avfall"/>
    <n v="2799"/>
  </r>
  <r>
    <s v="60 KOMMUNALTEKNIKK"/>
    <x v="39"/>
    <x v="174"/>
    <x v="1"/>
    <x v="87"/>
    <s v="3550 Innsamling av avfall"/>
    <n v="435"/>
  </r>
  <r>
    <s v="60 KOMMUNALTEKNIKK"/>
    <x v="39"/>
    <x v="174"/>
    <x v="2"/>
    <x v="15"/>
    <s v="3550 Innsamling av avfall"/>
    <n v="33"/>
  </r>
  <r>
    <s v="60 KOMMUNALTEKNIKK"/>
    <x v="39"/>
    <x v="174"/>
    <x v="2"/>
    <x v="47"/>
    <s v="3550 Innsamling av avfall"/>
    <n v="61"/>
  </r>
  <r>
    <s v="60 KOMMUNALTEKNIKK"/>
    <x v="39"/>
    <x v="174"/>
    <x v="2"/>
    <x v="89"/>
    <s v="3550 Innsamling av avfall"/>
    <n v="9"/>
  </r>
  <r>
    <s v="60 KOMMUNALTEKNIKK"/>
    <x v="39"/>
    <x v="174"/>
    <x v="2"/>
    <x v="90"/>
    <s v="3550 Innsamling av avfall"/>
    <n v="1390"/>
  </r>
  <r>
    <s v="60 KOMMUNALTEKNIKK"/>
    <x v="39"/>
    <x v="174"/>
    <x v="2"/>
    <x v="150"/>
    <s v="3550 Innsamling av avfall"/>
    <n v="3499"/>
  </r>
  <r>
    <s v="60 KOMMUNALTEKNIKK"/>
    <x v="39"/>
    <x v="174"/>
    <x v="2"/>
    <x v="149"/>
    <s v="3550 Innsamling av avfall"/>
    <n v="41"/>
  </r>
  <r>
    <s v="60 KOMMUNALTEKNIKK"/>
    <x v="39"/>
    <x v="174"/>
    <x v="2"/>
    <x v="147"/>
    <s v="3550 Innsamling av avfall"/>
    <n v="294"/>
  </r>
  <r>
    <s v="60 KOMMUNALTEKNIKK"/>
    <x v="39"/>
    <x v="174"/>
    <x v="2"/>
    <x v="48"/>
    <s v="3550 Innsamling av avfall"/>
    <n v="318"/>
  </r>
  <r>
    <s v="60 KOMMUNALTEKNIKK"/>
    <x v="39"/>
    <x v="174"/>
    <x v="2"/>
    <x v="109"/>
    <s v="3550 Innsamling av avfall"/>
    <n v="501"/>
  </r>
  <r>
    <s v="60 KOMMUNALTEKNIKK"/>
    <x v="39"/>
    <x v="174"/>
    <x v="2"/>
    <x v="31"/>
    <s v="3550 Innsamling av avfall"/>
    <n v="61"/>
  </r>
  <r>
    <s v="60 KOMMUNALTEKNIKK"/>
    <x v="39"/>
    <x v="174"/>
    <x v="5"/>
    <x v="26"/>
    <s v="3550 Innsamling av avfall"/>
    <n v="6561"/>
  </r>
  <r>
    <s v="60 KOMMUNALTEKNIKK"/>
    <x v="39"/>
    <x v="174"/>
    <x v="3"/>
    <x v="27"/>
    <s v="3550 Innsamling av avfall"/>
    <n v="48"/>
  </r>
  <r>
    <s v="60 KOMMUNALTEKNIKK"/>
    <x v="39"/>
    <x v="174"/>
    <x v="9"/>
    <x v="151"/>
    <s v="8700 Renter/utbytte og lån (innlån og utlån)"/>
    <n v="730"/>
  </r>
  <r>
    <s v="60 KOMMUNALTEKNIKK"/>
    <x v="39"/>
    <x v="174"/>
    <x v="9"/>
    <x v="115"/>
    <s v="3550 Innsamling av avfall"/>
    <n v="141"/>
  </r>
  <r>
    <s v="60 KOMMUNALTEKNIKK"/>
    <x v="39"/>
    <x v="174"/>
    <x v="9"/>
    <x v="69"/>
    <s v="3550 Innsamling av avfall"/>
    <n v="2900"/>
  </r>
  <r>
    <s v="60 KOMMUNALTEKNIKK"/>
    <x v="39"/>
    <x v="174"/>
    <x v="6"/>
    <x v="153"/>
    <s v="3550 Innsamling av avfall"/>
    <n v="-3229"/>
  </r>
  <r>
    <s v="60 KOMMUNALTEKNIKK"/>
    <x v="39"/>
    <x v="174"/>
    <x v="6"/>
    <x v="156"/>
    <s v="3550 Innsamling av avfall"/>
    <n v="-521"/>
  </r>
  <r>
    <s v="60 KOMMUNALTEKNIKK"/>
    <x v="39"/>
    <x v="174"/>
    <x v="6"/>
    <x v="157"/>
    <s v="3550 Innsamling av avfall"/>
    <n v="-24033"/>
  </r>
  <r>
    <s v="60 KOMMUNALTEKNIKK"/>
    <x v="39"/>
    <x v="174"/>
    <x v="6"/>
    <x v="158"/>
    <s v="3550 Innsamling av avfall"/>
    <n v="-7793"/>
  </r>
  <r>
    <s v="60 KOMMUNALTEKNIKK"/>
    <x v="39"/>
    <x v="174"/>
    <x v="6"/>
    <x v="106"/>
    <s v="3550 Innsamling av avfall"/>
    <n v="-512"/>
  </r>
  <r>
    <s v="60 KOMMUNALTEKNIKK"/>
    <x v="39"/>
    <x v="174"/>
    <x v="6"/>
    <x v="159"/>
    <s v="3550 Innsamling av avfall"/>
    <n v="-290"/>
  </r>
  <r>
    <s v="60 KOMMUNALTEKNIKK"/>
    <x v="39"/>
    <x v="174"/>
    <x v="6"/>
    <x v="145"/>
    <s v="3550 Innsamling av avfall"/>
    <n v="-1215"/>
  </r>
  <r>
    <s v="60 KOMMUNALTEKNIKK"/>
    <x v="39"/>
    <x v="174"/>
    <x v="6"/>
    <x v="28"/>
    <s v="1900 Interne serviceenheter"/>
    <n v="1870"/>
  </r>
  <r>
    <s v="60 KOMMUNALTEKNIKK"/>
    <x v="39"/>
    <x v="175"/>
    <x v="0"/>
    <x v="0"/>
    <s v="3200 Kommunal næringsvirksomhet"/>
    <n v="959"/>
  </r>
  <r>
    <s v="60 KOMMUNALTEKNIKK"/>
    <x v="39"/>
    <x v="175"/>
    <x v="0"/>
    <x v="111"/>
    <s v="3200 Kommunal næringsvirksomhet"/>
    <n v="6"/>
  </r>
  <r>
    <s v="60 KOMMUNALTEKNIKK"/>
    <x v="39"/>
    <x v="175"/>
    <x v="0"/>
    <x v="61"/>
    <s v="3200 Kommunal næringsvirksomhet"/>
    <n v="15"/>
  </r>
  <r>
    <s v="60 KOMMUNALTEKNIKK"/>
    <x v="39"/>
    <x v="175"/>
    <x v="0"/>
    <x v="3"/>
    <s v="3200 Kommunal næringsvirksomhet"/>
    <n v="155"/>
  </r>
  <r>
    <s v="60 KOMMUNALTEKNIKK"/>
    <x v="39"/>
    <x v="175"/>
    <x v="0"/>
    <x v="5"/>
    <s v="3200 Kommunal næringsvirksomhet"/>
    <n v="159"/>
  </r>
  <r>
    <s v="60 KOMMUNALTEKNIKK"/>
    <x v="39"/>
    <x v="175"/>
    <x v="1"/>
    <x v="22"/>
    <s v="3200 Kommunal næringsvirksomhet"/>
    <n v="2"/>
  </r>
  <r>
    <s v="60 KOMMUNALTEKNIKK"/>
    <x v="39"/>
    <x v="175"/>
    <x v="1"/>
    <x v="7"/>
    <s v="3200 Kommunal næringsvirksomhet"/>
    <n v="24"/>
  </r>
  <r>
    <s v="60 KOMMUNALTEKNIKK"/>
    <x v="39"/>
    <x v="175"/>
    <x v="1"/>
    <x v="112"/>
    <s v="3200 Kommunal næringsvirksomhet"/>
    <n v="2"/>
  </r>
  <r>
    <s v="60 KOMMUNALTEKNIKK"/>
    <x v="39"/>
    <x v="175"/>
    <x v="1"/>
    <x v="55"/>
    <s v="3200 Kommunal næringsvirksomhet"/>
    <n v="4"/>
  </r>
  <r>
    <s v="60 KOMMUNALTEKNIKK"/>
    <x v="39"/>
    <x v="175"/>
    <x v="1"/>
    <x v="53"/>
    <s v="3200 Kommunal næringsvirksomhet"/>
    <n v="19"/>
  </r>
  <r>
    <s v="60 KOMMUNALTEKNIKK"/>
    <x v="39"/>
    <x v="175"/>
    <x v="1"/>
    <x v="25"/>
    <s v="3200 Kommunal næringsvirksomhet"/>
    <n v="26"/>
  </r>
  <r>
    <s v="60 KOMMUNALTEKNIKK"/>
    <x v="39"/>
    <x v="175"/>
    <x v="1"/>
    <x v="14"/>
    <s v="3200 Kommunal næringsvirksomhet"/>
    <n v="15"/>
  </r>
  <r>
    <s v="60 KOMMUNALTEKNIKK"/>
    <x v="39"/>
    <x v="175"/>
    <x v="2"/>
    <x v="90"/>
    <s v="3200 Kommunal næringsvirksomhet"/>
    <n v="9"/>
  </r>
  <r>
    <s v="60 KOMMUNALTEKNIKK"/>
    <x v="39"/>
    <x v="175"/>
    <x v="2"/>
    <x v="150"/>
    <s v="3200 Kommunal næringsvirksomhet"/>
    <n v="2203"/>
  </r>
  <r>
    <s v="60 KOMMUNALTEKNIKK"/>
    <x v="39"/>
    <x v="175"/>
    <x v="2"/>
    <x v="147"/>
    <s v="3200 Kommunal næringsvirksomhet"/>
    <n v="8"/>
  </r>
  <r>
    <s v="60 KOMMUNALTEKNIKK"/>
    <x v="39"/>
    <x v="175"/>
    <x v="2"/>
    <x v="109"/>
    <s v="3200 Kommunal næringsvirksomhet"/>
    <n v="4"/>
  </r>
  <r>
    <s v="60 KOMMUNALTEKNIKK"/>
    <x v="39"/>
    <x v="175"/>
    <x v="2"/>
    <x v="31"/>
    <s v="3200 Kommunal næringsvirksomhet"/>
    <n v="1"/>
  </r>
  <r>
    <s v="60 KOMMUNALTEKNIKK"/>
    <x v="39"/>
    <x v="175"/>
    <x v="5"/>
    <x v="26"/>
    <s v="3200 Kommunal næringsvirksomhet"/>
    <n v="507"/>
  </r>
  <r>
    <s v="60 KOMMUNALTEKNIKK"/>
    <x v="39"/>
    <x v="175"/>
    <x v="3"/>
    <x v="160"/>
    <s v="3200 Kommunal næringsvirksomhet"/>
    <n v="1000"/>
  </r>
  <r>
    <s v="60 KOMMUNALTEKNIKK"/>
    <x v="39"/>
    <x v="175"/>
    <x v="3"/>
    <x v="161"/>
    <s v="3200 Kommunal næringsvirksomhet"/>
    <n v="19"/>
  </r>
  <r>
    <s v="60 KOMMUNALTEKNIKK"/>
    <x v="39"/>
    <x v="175"/>
    <x v="6"/>
    <x v="153"/>
    <s v="3200 Kommunal næringsvirksomhet"/>
    <n v="-340"/>
  </r>
  <r>
    <s v="60 KOMMUNALTEKNIKK"/>
    <x v="39"/>
    <x v="175"/>
    <x v="6"/>
    <x v="156"/>
    <s v="3200 Kommunal næringsvirksomhet"/>
    <n v="-7848"/>
  </r>
  <r>
    <s v="60 KOMMUNALTEKNIKK"/>
    <x v="39"/>
    <x v="175"/>
    <x v="6"/>
    <x v="157"/>
    <s v="3200 Kommunal næringsvirksomhet"/>
    <n v="-7"/>
  </r>
  <r>
    <s v="60 KOMMUNALTEKNIKK"/>
    <x v="39"/>
    <x v="175"/>
    <x v="6"/>
    <x v="158"/>
    <s v="3200 Kommunal næringsvirksomhet"/>
    <n v="-2"/>
  </r>
  <r>
    <s v="60 KOMMUNALTEKNIKK"/>
    <x v="39"/>
    <x v="175"/>
    <x v="6"/>
    <x v="106"/>
    <s v="3200 Kommunal næringsvirksomhet"/>
    <n v="-10"/>
  </r>
  <r>
    <s v="60 KOMMUNALTEKNIKK"/>
    <x v="39"/>
    <x v="176"/>
    <x v="0"/>
    <x v="0"/>
    <s v="3540 Tømming av slamavskillere, septiktanker o"/>
    <n v="176"/>
  </r>
  <r>
    <s v="60 KOMMUNALTEKNIKK"/>
    <x v="39"/>
    <x v="176"/>
    <x v="0"/>
    <x v="1"/>
    <s v="3540 Tømming av slamavskillere, septiktanker o"/>
    <n v="4"/>
  </r>
  <r>
    <s v="60 KOMMUNALTEKNIKK"/>
    <x v="39"/>
    <x v="176"/>
    <x v="0"/>
    <x v="3"/>
    <s v="3540 Tømming av slamavskillere, septiktanker o"/>
    <n v="28"/>
  </r>
  <r>
    <s v="60 KOMMUNALTEKNIKK"/>
    <x v="39"/>
    <x v="176"/>
    <x v="0"/>
    <x v="4"/>
    <s v="3540 Tømming av slamavskillere, septiktanker o"/>
    <n v="1"/>
  </r>
  <r>
    <s v="60 KOMMUNALTEKNIKK"/>
    <x v="39"/>
    <x v="176"/>
    <x v="0"/>
    <x v="5"/>
    <s v="3540 Tømming av slamavskillere, septiktanker o"/>
    <n v="29"/>
  </r>
  <r>
    <s v="60 KOMMUNALTEKNIKK"/>
    <x v="39"/>
    <x v="176"/>
    <x v="1"/>
    <x v="22"/>
    <s v="3540 Tømming av slamavskillere, septiktanker o"/>
    <n v="2"/>
  </r>
  <r>
    <s v="60 KOMMUNALTEKNIKK"/>
    <x v="39"/>
    <x v="176"/>
    <x v="1"/>
    <x v="7"/>
    <s v="3540 Tømming av slamavskillere, septiktanker o"/>
    <n v="475"/>
  </r>
  <r>
    <s v="60 KOMMUNALTEKNIKK"/>
    <x v="39"/>
    <x v="176"/>
    <x v="1"/>
    <x v="55"/>
    <s v="3540 Tømming av slamavskillere, septiktanker o"/>
    <n v="4"/>
  </r>
  <r>
    <s v="60 KOMMUNALTEKNIKK"/>
    <x v="39"/>
    <x v="176"/>
    <x v="1"/>
    <x v="14"/>
    <s v="3540 Tømming av slamavskillere, septiktanker o"/>
    <n v="4"/>
  </r>
  <r>
    <s v="60 KOMMUNALTEKNIKK"/>
    <x v="39"/>
    <x v="176"/>
    <x v="1"/>
    <x v="87"/>
    <s v="3540 Tømming av slamavskillere, septiktanker o"/>
    <n v="10"/>
  </r>
  <r>
    <s v="60 KOMMUNALTEKNIKK"/>
    <x v="39"/>
    <x v="176"/>
    <x v="2"/>
    <x v="47"/>
    <s v="3540 Tømming av slamavskillere, septiktanker o"/>
    <n v="37"/>
  </r>
  <r>
    <s v="60 KOMMUNALTEKNIKK"/>
    <x v="39"/>
    <x v="176"/>
    <x v="2"/>
    <x v="90"/>
    <s v="3540 Tømming av slamavskillere, septiktanker o"/>
    <n v="160"/>
  </r>
  <r>
    <s v="60 KOMMUNALTEKNIKK"/>
    <x v="39"/>
    <x v="176"/>
    <x v="2"/>
    <x v="109"/>
    <s v="3540 Tømming av slamavskillere, septiktanker o"/>
    <n v="15"/>
  </r>
  <r>
    <s v="60 KOMMUNALTEKNIKK"/>
    <x v="39"/>
    <x v="176"/>
    <x v="2"/>
    <x v="31"/>
    <s v="3540 Tømming av slamavskillere, septiktanker o"/>
    <n v="4"/>
  </r>
  <r>
    <s v="60 KOMMUNALTEKNIKK"/>
    <x v="39"/>
    <x v="176"/>
    <x v="5"/>
    <x v="34"/>
    <s v="3540 Tømming av slamavskillere, septiktanker o"/>
    <n v="25"/>
  </r>
  <r>
    <s v="60 KOMMUNALTEKNIKK"/>
    <x v="39"/>
    <x v="176"/>
    <x v="9"/>
    <x v="151"/>
    <s v="8700 Renter/utbytte og lån (innlån og utlån)"/>
    <n v="180"/>
  </r>
  <r>
    <s v="60 KOMMUNALTEKNIKK"/>
    <x v="39"/>
    <x v="176"/>
    <x v="9"/>
    <x v="115"/>
    <s v="3540 Tømming av slamavskillere, septiktanker o"/>
    <n v="198"/>
  </r>
  <r>
    <s v="60 KOMMUNALTEKNIKK"/>
    <x v="39"/>
    <x v="176"/>
    <x v="9"/>
    <x v="69"/>
    <s v="3540 Tømming av slamavskillere, septiktanker o"/>
    <n v="600"/>
  </r>
  <r>
    <s v="60 KOMMUNALTEKNIKK"/>
    <x v="39"/>
    <x v="176"/>
    <x v="6"/>
    <x v="154"/>
    <s v="3540 Tømming av slamavskillere, septiktanker o"/>
    <n v="-2012"/>
  </r>
  <r>
    <s v="60 KOMMUNALTEKNIKK"/>
    <x v="39"/>
    <x v="176"/>
    <x v="6"/>
    <x v="106"/>
    <s v="3540 Tømming av slamavskillere, septiktanker o"/>
    <n v="-45"/>
  </r>
  <r>
    <s v="60 KOMMUNALTEKNIKK"/>
    <x v="39"/>
    <x v="176"/>
    <x v="6"/>
    <x v="28"/>
    <s v="1900 Interne serviceenheter"/>
    <n v="105"/>
  </r>
  <r>
    <s v="60 KOMMUNALTEKNIKK"/>
    <x v="39"/>
    <x v="177"/>
    <x v="0"/>
    <x v="0"/>
    <s v="3350 Rekreasjon i tettsteder"/>
    <n v="2761"/>
  </r>
  <r>
    <s v="60 KOMMUNALTEKNIKK"/>
    <x v="39"/>
    <x v="177"/>
    <x v="0"/>
    <x v="49"/>
    <s v="3350 Rekreasjon i tettsteder"/>
    <n v="178"/>
  </r>
  <r>
    <s v="60 KOMMUNALTEKNIKK"/>
    <x v="39"/>
    <x v="177"/>
    <x v="0"/>
    <x v="95"/>
    <s v="3350 Rekreasjon i tettsteder"/>
    <n v="223"/>
  </r>
  <r>
    <s v="60 KOMMUNALTEKNIKK"/>
    <x v="39"/>
    <x v="177"/>
    <x v="0"/>
    <x v="111"/>
    <s v="3350 Rekreasjon i tettsteder"/>
    <n v="2"/>
  </r>
  <r>
    <s v="60 KOMMUNALTEKNIKK"/>
    <x v="39"/>
    <x v="177"/>
    <x v="0"/>
    <x v="60"/>
    <s v="3350 Rekreasjon i tettsteder"/>
    <n v="22"/>
  </r>
  <r>
    <s v="60 KOMMUNALTEKNIKK"/>
    <x v="39"/>
    <x v="177"/>
    <x v="0"/>
    <x v="1"/>
    <s v="3350 Rekreasjon i tettsteder"/>
    <n v="1"/>
  </r>
  <r>
    <s v="60 KOMMUNALTEKNIKK"/>
    <x v="39"/>
    <x v="177"/>
    <x v="0"/>
    <x v="3"/>
    <s v="3350 Rekreasjon i tettsteder"/>
    <n v="439"/>
  </r>
  <r>
    <s v="60 KOMMUNALTEKNIKK"/>
    <x v="39"/>
    <x v="177"/>
    <x v="0"/>
    <x v="4"/>
    <s v="3350 Rekreasjon i tettsteder"/>
    <n v="6"/>
  </r>
  <r>
    <s v="60 KOMMUNALTEKNIKK"/>
    <x v="39"/>
    <x v="177"/>
    <x v="0"/>
    <x v="5"/>
    <s v="3350 Rekreasjon i tettsteder"/>
    <n v="476"/>
  </r>
  <r>
    <s v="60 KOMMUNALTEKNIKK"/>
    <x v="39"/>
    <x v="177"/>
    <x v="1"/>
    <x v="22"/>
    <s v="3350 Rekreasjon i tettsteder"/>
    <n v="3"/>
  </r>
  <r>
    <s v="60 KOMMUNALTEKNIKK"/>
    <x v="39"/>
    <x v="177"/>
    <x v="1"/>
    <x v="51"/>
    <s v="3350 Rekreasjon i tettsteder"/>
    <n v="11"/>
  </r>
  <r>
    <s v="60 KOMMUNALTEKNIKK"/>
    <x v="39"/>
    <x v="177"/>
    <x v="1"/>
    <x v="7"/>
    <s v="3350 Rekreasjon i tettsteder"/>
    <n v="376"/>
  </r>
  <r>
    <s v="60 KOMMUNALTEKNIKK"/>
    <x v="39"/>
    <x v="177"/>
    <x v="1"/>
    <x v="112"/>
    <s v="3350 Rekreasjon i tettsteder"/>
    <n v="10"/>
  </r>
  <r>
    <s v="60 KOMMUNALTEKNIKK"/>
    <x v="39"/>
    <x v="177"/>
    <x v="1"/>
    <x v="30"/>
    <s v="3350 Rekreasjon i tettsteder"/>
    <n v="2"/>
  </r>
  <r>
    <s v="60 KOMMUNALTEKNIKK"/>
    <x v="39"/>
    <x v="177"/>
    <x v="1"/>
    <x v="8"/>
    <s v="3350 Rekreasjon i tettsteder"/>
    <n v="4"/>
  </r>
  <r>
    <s v="60 KOMMUNALTEKNIKK"/>
    <x v="39"/>
    <x v="177"/>
    <x v="1"/>
    <x v="9"/>
    <s v="3350 Rekreasjon i tettsteder"/>
    <n v="45"/>
  </r>
  <r>
    <s v="60 KOMMUNALTEKNIKK"/>
    <x v="39"/>
    <x v="177"/>
    <x v="1"/>
    <x v="10"/>
    <s v="3350 Rekreasjon i tettsteder"/>
    <n v="2"/>
  </r>
  <r>
    <s v="60 KOMMUNALTEKNIKK"/>
    <x v="39"/>
    <x v="177"/>
    <x v="1"/>
    <x v="11"/>
    <s v="3350 Rekreasjon i tettsteder"/>
    <n v="1"/>
  </r>
  <r>
    <s v="60 KOMMUNALTEKNIKK"/>
    <x v="39"/>
    <x v="177"/>
    <x v="1"/>
    <x v="108"/>
    <s v="3350 Rekreasjon i tettsteder"/>
    <n v="87"/>
  </r>
  <r>
    <s v="60 KOMMUNALTEKNIKK"/>
    <x v="39"/>
    <x v="177"/>
    <x v="1"/>
    <x v="53"/>
    <s v="3350 Rekreasjon i tettsteder"/>
    <n v="153"/>
  </r>
  <r>
    <s v="60 KOMMUNALTEKNIKK"/>
    <x v="39"/>
    <x v="177"/>
    <x v="1"/>
    <x v="13"/>
    <s v="3350 Rekreasjon i tettsteder"/>
    <n v="4"/>
  </r>
  <r>
    <s v="60 KOMMUNALTEKNIKK"/>
    <x v="39"/>
    <x v="177"/>
    <x v="1"/>
    <x v="72"/>
    <s v="3350 Rekreasjon i tettsteder"/>
    <n v="6"/>
  </r>
  <r>
    <s v="60 KOMMUNALTEKNIKK"/>
    <x v="39"/>
    <x v="177"/>
    <x v="1"/>
    <x v="25"/>
    <s v="3350 Rekreasjon i tettsteder"/>
    <n v="243"/>
  </r>
  <r>
    <s v="60 KOMMUNALTEKNIKK"/>
    <x v="39"/>
    <x v="177"/>
    <x v="1"/>
    <x v="14"/>
    <s v="3350 Rekreasjon i tettsteder"/>
    <n v="43"/>
  </r>
  <r>
    <s v="60 KOMMUNALTEKNIKK"/>
    <x v="39"/>
    <x v="177"/>
    <x v="1"/>
    <x v="87"/>
    <s v="3350 Rekreasjon i tettsteder"/>
    <n v="2"/>
  </r>
  <r>
    <s v="60 KOMMUNALTEKNIKK"/>
    <x v="39"/>
    <x v="177"/>
    <x v="2"/>
    <x v="15"/>
    <s v="3350 Rekreasjon i tettsteder"/>
    <n v="302"/>
  </r>
  <r>
    <s v="60 KOMMUNALTEKNIKK"/>
    <x v="39"/>
    <x v="177"/>
    <x v="2"/>
    <x v="90"/>
    <s v="3350 Rekreasjon i tettsteder"/>
    <n v="1"/>
  </r>
  <r>
    <s v="60 KOMMUNALTEKNIKK"/>
    <x v="39"/>
    <x v="177"/>
    <x v="2"/>
    <x v="150"/>
    <s v="3350 Rekreasjon i tettsteder"/>
    <n v="58"/>
  </r>
  <r>
    <s v="60 KOMMUNALTEKNIKK"/>
    <x v="39"/>
    <x v="177"/>
    <x v="2"/>
    <x v="149"/>
    <s v="3350 Rekreasjon i tettsteder"/>
    <n v="29"/>
  </r>
  <r>
    <s v="60 KOMMUNALTEKNIKK"/>
    <x v="39"/>
    <x v="177"/>
    <x v="2"/>
    <x v="147"/>
    <s v="3350 Rekreasjon i tettsteder"/>
    <n v="141"/>
  </r>
  <r>
    <s v="60 KOMMUNALTEKNIKK"/>
    <x v="39"/>
    <x v="177"/>
    <x v="2"/>
    <x v="109"/>
    <s v="3350 Rekreasjon i tettsteder"/>
    <n v="244"/>
  </r>
  <r>
    <s v="60 KOMMUNALTEKNIKK"/>
    <x v="39"/>
    <x v="177"/>
    <x v="2"/>
    <x v="31"/>
    <s v="3350 Rekreasjon i tettsteder"/>
    <n v="3"/>
  </r>
  <r>
    <s v="60 KOMMUNALTEKNIKK"/>
    <x v="39"/>
    <x v="177"/>
    <x v="3"/>
    <x v="16"/>
    <s v="3350 Rekreasjon i tettsteder"/>
    <n v="225"/>
  </r>
  <r>
    <s v="60 KOMMUNALTEKNIKK"/>
    <x v="39"/>
    <x v="177"/>
    <x v="6"/>
    <x v="38"/>
    <s v="3350 Rekreasjon i tettsteder"/>
    <n v="-4"/>
  </r>
  <r>
    <s v="60 KOMMUNALTEKNIKK"/>
    <x v="39"/>
    <x v="177"/>
    <x v="6"/>
    <x v="106"/>
    <s v="3350 Rekreasjon i tettsteder"/>
    <n v="-34"/>
  </r>
  <r>
    <s v="60 KOMMUNALTEKNIKK"/>
    <x v="39"/>
    <x v="177"/>
    <x v="6"/>
    <x v="145"/>
    <s v="3350 Rekreasjon i tettsteder"/>
    <n v="-1649"/>
  </r>
  <r>
    <s v="60 KOMMUNALTEKNIKK"/>
    <x v="39"/>
    <x v="177"/>
    <x v="4"/>
    <x v="59"/>
    <s v="3350 Rekreasjon i tettsteder"/>
    <n v="-260"/>
  </r>
  <r>
    <s v="60 KOMMUNALTEKNIKK"/>
    <x v="39"/>
    <x v="177"/>
    <x v="4"/>
    <x v="97"/>
    <s v="3350 Rekreasjon i tettsteder"/>
    <n v="-6"/>
  </r>
  <r>
    <s v="60 KOMMUNALTEKNIKK"/>
    <x v="39"/>
    <x v="177"/>
    <x v="4"/>
    <x v="18"/>
    <s v="3350 Rekreasjon i tettsteder"/>
    <n v="-225"/>
  </r>
  <r>
    <s v="60 KOMMUNALTEKNIKK"/>
    <x v="39"/>
    <x v="177"/>
    <x v="4"/>
    <x v="43"/>
    <s v="3350 Rekreasjon i tettsteder"/>
    <n v="-50"/>
  </r>
  <r>
    <s v="60 KOMMUNALTEKNIKK"/>
    <x v="39"/>
    <x v="178"/>
    <x v="0"/>
    <x v="0"/>
    <s v="3350 Rekreasjon i tettsteder"/>
    <n v="183"/>
  </r>
  <r>
    <s v="60 KOMMUNALTEKNIKK"/>
    <x v="39"/>
    <x v="178"/>
    <x v="0"/>
    <x v="49"/>
    <s v="3350 Rekreasjon i tettsteder"/>
    <n v="17"/>
  </r>
  <r>
    <s v="60 KOMMUNALTEKNIKK"/>
    <x v="39"/>
    <x v="178"/>
    <x v="0"/>
    <x v="95"/>
    <s v="3350 Rekreasjon i tettsteder"/>
    <n v="13"/>
  </r>
  <r>
    <s v="60 KOMMUNALTEKNIKK"/>
    <x v="39"/>
    <x v="178"/>
    <x v="0"/>
    <x v="3"/>
    <s v="3350 Rekreasjon i tettsteder"/>
    <n v="29"/>
  </r>
  <r>
    <s v="60 KOMMUNALTEKNIKK"/>
    <x v="39"/>
    <x v="178"/>
    <x v="0"/>
    <x v="5"/>
    <s v="3350 Rekreasjon i tettsteder"/>
    <n v="30"/>
  </r>
  <r>
    <s v="60 KOMMUNALTEKNIKK"/>
    <x v="39"/>
    <x v="178"/>
    <x v="1"/>
    <x v="7"/>
    <s v="1900 Interne serviceenheter"/>
    <n v="262"/>
  </r>
  <r>
    <s v="60 KOMMUNALTEKNIKK"/>
    <x v="39"/>
    <x v="178"/>
    <x v="1"/>
    <x v="93"/>
    <s v="1900 Interne serviceenheter"/>
    <n v="5"/>
  </r>
  <r>
    <s v="60 KOMMUNALTEKNIKK"/>
    <x v="39"/>
    <x v="178"/>
    <x v="1"/>
    <x v="108"/>
    <s v="1900 Interne serviceenheter"/>
    <n v="8"/>
  </r>
  <r>
    <s v="60 KOMMUNALTEKNIKK"/>
    <x v="39"/>
    <x v="178"/>
    <x v="1"/>
    <x v="53"/>
    <s v="1900 Interne serviceenheter"/>
    <n v="6"/>
  </r>
  <r>
    <s v="60 KOMMUNALTEKNIKK"/>
    <x v="39"/>
    <x v="178"/>
    <x v="1"/>
    <x v="14"/>
    <s v="1900 Interne serviceenheter"/>
    <n v="29"/>
  </r>
  <r>
    <s v="60 KOMMUNALTEKNIKK"/>
    <x v="39"/>
    <x v="178"/>
    <x v="1"/>
    <x v="87"/>
    <s v="1900 Interne serviceenheter"/>
    <n v="5"/>
  </r>
  <r>
    <s v="60 KOMMUNALTEKNIKK"/>
    <x v="39"/>
    <x v="178"/>
    <x v="2"/>
    <x v="90"/>
    <s v="1900 Interne serviceenheter"/>
    <n v="51"/>
  </r>
  <r>
    <s v="60 KOMMUNALTEKNIKK"/>
    <x v="39"/>
    <x v="178"/>
    <x v="2"/>
    <x v="150"/>
    <s v="1900 Interne serviceenheter"/>
    <n v="1472"/>
  </r>
  <r>
    <s v="60 KOMMUNALTEKNIKK"/>
    <x v="39"/>
    <x v="178"/>
    <x v="2"/>
    <x v="149"/>
    <s v="1900 Interne serviceenheter"/>
    <n v="245"/>
  </r>
  <r>
    <s v="60 KOMMUNALTEKNIKK"/>
    <x v="39"/>
    <x v="178"/>
    <x v="2"/>
    <x v="147"/>
    <s v="1900 Interne serviceenheter"/>
    <n v="39"/>
  </r>
  <r>
    <s v="60 KOMMUNALTEKNIKK"/>
    <x v="39"/>
    <x v="178"/>
    <x v="2"/>
    <x v="109"/>
    <s v="1900 Interne serviceenheter"/>
    <n v="204"/>
  </r>
  <r>
    <s v="60 KOMMUNALTEKNIKK"/>
    <x v="39"/>
    <x v="178"/>
    <x v="3"/>
    <x v="16"/>
    <s v="1900 Interne serviceenheter"/>
    <n v="139"/>
  </r>
  <r>
    <s v="60 KOMMUNALTEKNIKK"/>
    <x v="39"/>
    <x v="178"/>
    <x v="4"/>
    <x v="18"/>
    <s v="1900 Interne serviceenheter"/>
    <n v="-139"/>
  </r>
  <r>
    <s v="62 PLAN OG BYGGESAK"/>
    <x v="40"/>
    <x v="179"/>
    <x v="0"/>
    <x v="0"/>
    <s v="1200 Administrasjon"/>
    <n v="2725"/>
  </r>
  <r>
    <s v="62 PLAN OG BYGGESAK"/>
    <x v="40"/>
    <x v="179"/>
    <x v="0"/>
    <x v="0"/>
    <s v="3040 Bygge- og delesaksbehandling, ansvarsrett"/>
    <n v="832"/>
  </r>
  <r>
    <s v="62 PLAN OG BYGGESAK"/>
    <x v="40"/>
    <x v="179"/>
    <x v="0"/>
    <x v="0"/>
    <s v="3600 Naturforvaltning og friluftsliv"/>
    <n v="90"/>
  </r>
  <r>
    <s v="62 PLAN OG BYGGESAK"/>
    <x v="40"/>
    <x v="179"/>
    <x v="0"/>
    <x v="1"/>
    <s v="3010 Plansaksbehandling"/>
    <n v="10"/>
  </r>
  <r>
    <s v="62 PLAN OG BYGGESAK"/>
    <x v="40"/>
    <x v="179"/>
    <x v="0"/>
    <x v="3"/>
    <s v="1200 Administrasjon"/>
    <n v="436"/>
  </r>
  <r>
    <s v="62 PLAN OG BYGGESAK"/>
    <x v="40"/>
    <x v="179"/>
    <x v="0"/>
    <x v="3"/>
    <s v="3040 Bygge- og delesaksbehandling, ansvarsrett"/>
    <n v="133"/>
  </r>
  <r>
    <s v="62 PLAN OG BYGGESAK"/>
    <x v="40"/>
    <x v="179"/>
    <x v="0"/>
    <x v="3"/>
    <s v="3600 Naturforvaltning og friluftsliv"/>
    <n v="14"/>
  </r>
  <r>
    <s v="62 PLAN OG BYGGESAK"/>
    <x v="40"/>
    <x v="179"/>
    <x v="0"/>
    <x v="5"/>
    <s v="1200 Administrasjon"/>
    <n v="446"/>
  </r>
  <r>
    <s v="62 PLAN OG BYGGESAK"/>
    <x v="40"/>
    <x v="179"/>
    <x v="0"/>
    <x v="5"/>
    <s v="3010 Plansaksbehandling"/>
    <n v="1"/>
  </r>
  <r>
    <s v="62 PLAN OG BYGGESAK"/>
    <x v="40"/>
    <x v="179"/>
    <x v="0"/>
    <x v="5"/>
    <s v="3040 Bygge- og delesaksbehandling, ansvarsrett"/>
    <n v="136"/>
  </r>
  <r>
    <s v="62 PLAN OG BYGGESAK"/>
    <x v="40"/>
    <x v="179"/>
    <x v="0"/>
    <x v="5"/>
    <s v="3600 Naturforvaltning og friluftsliv"/>
    <n v="15"/>
  </r>
  <r>
    <s v="62 PLAN OG BYGGESAK"/>
    <x v="40"/>
    <x v="179"/>
    <x v="1"/>
    <x v="22"/>
    <s v="3010 Plansaksbehandling"/>
    <n v="10"/>
  </r>
  <r>
    <s v="62 PLAN OG BYGGESAK"/>
    <x v="40"/>
    <x v="179"/>
    <x v="1"/>
    <x v="22"/>
    <s v="3040 Bygge- og delesaksbehandling, ansvarsrett"/>
    <n v="10"/>
  </r>
  <r>
    <s v="62 PLAN OG BYGGESAK"/>
    <x v="40"/>
    <x v="179"/>
    <x v="1"/>
    <x v="51"/>
    <s v="3010 Plansaksbehandling"/>
    <n v="10"/>
  </r>
  <r>
    <s v="62 PLAN OG BYGGESAK"/>
    <x v="40"/>
    <x v="179"/>
    <x v="1"/>
    <x v="7"/>
    <s v="3010 Plansaksbehandling"/>
    <n v="310"/>
  </r>
  <r>
    <s v="62 PLAN OG BYGGESAK"/>
    <x v="40"/>
    <x v="179"/>
    <x v="1"/>
    <x v="93"/>
    <s v="3010 Plansaksbehandling"/>
    <n v="10"/>
  </r>
  <r>
    <s v="62 PLAN OG BYGGESAK"/>
    <x v="40"/>
    <x v="179"/>
    <x v="1"/>
    <x v="30"/>
    <s v="3010 Plansaksbehandling"/>
    <n v="10"/>
  </r>
  <r>
    <s v="62 PLAN OG BYGGESAK"/>
    <x v="40"/>
    <x v="179"/>
    <x v="1"/>
    <x v="30"/>
    <s v="3040 Bygge- og delesaksbehandling, ansvarsrett"/>
    <n v="10"/>
  </r>
  <r>
    <s v="62 PLAN OG BYGGESAK"/>
    <x v="40"/>
    <x v="179"/>
    <x v="1"/>
    <x v="8"/>
    <s v="3010 Plansaksbehandling"/>
    <n v="20"/>
  </r>
  <r>
    <s v="62 PLAN OG BYGGESAK"/>
    <x v="40"/>
    <x v="179"/>
    <x v="1"/>
    <x v="8"/>
    <s v="3040 Bygge- og delesaksbehandling, ansvarsrett"/>
    <n v="10"/>
  </r>
  <r>
    <s v="62 PLAN OG BYGGESAK"/>
    <x v="40"/>
    <x v="179"/>
    <x v="1"/>
    <x v="10"/>
    <s v="3010 Plansaksbehandling"/>
    <n v="20"/>
  </r>
  <r>
    <s v="62 PLAN OG BYGGESAK"/>
    <x v="40"/>
    <x v="179"/>
    <x v="1"/>
    <x v="10"/>
    <s v="3040 Bygge- og delesaksbehandling, ansvarsrett"/>
    <n v="5"/>
  </r>
  <r>
    <s v="62 PLAN OG BYGGESAK"/>
    <x v="40"/>
    <x v="179"/>
    <x v="1"/>
    <x v="13"/>
    <s v="3010 Plansaksbehandling"/>
    <n v="20"/>
  </r>
  <r>
    <s v="62 PLAN OG BYGGESAK"/>
    <x v="40"/>
    <x v="179"/>
    <x v="1"/>
    <x v="13"/>
    <s v="3040 Bygge- og delesaksbehandling, ansvarsrett"/>
    <n v="10"/>
  </r>
  <r>
    <s v="62 PLAN OG BYGGESAK"/>
    <x v="40"/>
    <x v="179"/>
    <x v="1"/>
    <x v="13"/>
    <s v="3600 Naturforvaltning og friluftsliv"/>
    <n v="100"/>
  </r>
  <r>
    <s v="62 PLAN OG BYGGESAK"/>
    <x v="40"/>
    <x v="179"/>
    <x v="1"/>
    <x v="14"/>
    <s v="3010 Plansaksbehandling"/>
    <n v="70"/>
  </r>
  <r>
    <s v="62 PLAN OG BYGGESAK"/>
    <x v="40"/>
    <x v="179"/>
    <x v="1"/>
    <x v="14"/>
    <s v="3040 Bygge- og delesaksbehandling, ansvarsrett"/>
    <n v="40"/>
  </r>
  <r>
    <s v="62 PLAN OG BYGGESAK"/>
    <x v="40"/>
    <x v="179"/>
    <x v="1"/>
    <x v="14"/>
    <s v="3600 Naturforvaltning og friluftsliv"/>
    <n v="20"/>
  </r>
  <r>
    <s v="62 PLAN OG BYGGESAK"/>
    <x v="40"/>
    <x v="179"/>
    <x v="2"/>
    <x v="15"/>
    <s v="3010 Plansaksbehandling"/>
    <n v="20"/>
  </r>
  <r>
    <s v="62 PLAN OG BYGGESAK"/>
    <x v="40"/>
    <x v="179"/>
    <x v="2"/>
    <x v="15"/>
    <s v="3040 Bygge- og delesaksbehandling, ansvarsrett"/>
    <n v="10"/>
  </r>
  <r>
    <s v="62 PLAN OG BYGGESAK"/>
    <x v="40"/>
    <x v="179"/>
    <x v="2"/>
    <x v="15"/>
    <s v="3050 Eierseksjonering"/>
    <n v="1100"/>
  </r>
  <r>
    <s v="62 PLAN OG BYGGESAK"/>
    <x v="40"/>
    <x v="179"/>
    <x v="5"/>
    <x v="67"/>
    <s v="3600 Naturforvaltning og friluftsliv"/>
    <n v="520"/>
  </r>
  <r>
    <s v="62 PLAN OG BYGGESAK"/>
    <x v="40"/>
    <x v="179"/>
    <x v="3"/>
    <x v="16"/>
    <s v="3010 Plansaksbehandling"/>
    <n v="100"/>
  </r>
  <r>
    <s v="62 PLAN OG BYGGESAK"/>
    <x v="40"/>
    <x v="179"/>
    <x v="3"/>
    <x v="16"/>
    <s v="3040 Bygge- og delesaksbehandling, ansvarsrett"/>
    <n v="20"/>
  </r>
  <r>
    <s v="62 PLAN OG BYGGESAK"/>
    <x v="40"/>
    <x v="179"/>
    <x v="3"/>
    <x v="16"/>
    <s v="3600 Naturforvaltning og friluftsliv"/>
    <n v="10"/>
  </r>
  <r>
    <s v="62 PLAN OG BYGGESAK"/>
    <x v="40"/>
    <x v="179"/>
    <x v="3"/>
    <x v="17"/>
    <s v="1200 Administrasjon"/>
    <n v="1791"/>
  </r>
  <r>
    <s v="62 PLAN OG BYGGESAK"/>
    <x v="40"/>
    <x v="179"/>
    <x v="3"/>
    <x v="32"/>
    <s v="1900 Interne serviceenheter"/>
    <n v="0"/>
  </r>
  <r>
    <s v="62 PLAN OG BYGGESAK"/>
    <x v="40"/>
    <x v="179"/>
    <x v="6"/>
    <x v="38"/>
    <s v="3010 Plansaksbehandling"/>
    <n v="-450"/>
  </r>
  <r>
    <s v="62 PLAN OG BYGGESAK"/>
    <x v="40"/>
    <x v="179"/>
    <x v="6"/>
    <x v="38"/>
    <s v="3600 Naturforvaltning og friluftsliv"/>
    <n v="-20"/>
  </r>
  <r>
    <s v="62 PLAN OG BYGGESAK"/>
    <x v="40"/>
    <x v="179"/>
    <x v="4"/>
    <x v="18"/>
    <s v="3010 Plansaksbehandling"/>
    <n v="-100"/>
  </r>
  <r>
    <s v="62 PLAN OG BYGGESAK"/>
    <x v="40"/>
    <x v="179"/>
    <x v="4"/>
    <x v="18"/>
    <s v="3040 Bygge- og delesaksbehandling, ansvarsrett"/>
    <n v="-20"/>
  </r>
  <r>
    <s v="62 PLAN OG BYGGESAK"/>
    <x v="40"/>
    <x v="179"/>
    <x v="4"/>
    <x v="18"/>
    <s v="3600 Naturforvaltning og friluftsliv"/>
    <n v="-10"/>
  </r>
  <r>
    <s v="62 PLAN OG BYGGESAK"/>
    <x v="40"/>
    <x v="180"/>
    <x v="0"/>
    <x v="0"/>
    <s v="3010 Plansaksbehandling"/>
    <n v="2301.5"/>
  </r>
  <r>
    <s v="62 PLAN OG BYGGESAK"/>
    <x v="40"/>
    <x v="180"/>
    <x v="0"/>
    <x v="0"/>
    <s v="3030 Kart og oppmåling"/>
    <n v="1250.5"/>
  </r>
  <r>
    <s v="62 PLAN OG BYGGESAK"/>
    <x v="40"/>
    <x v="180"/>
    <x v="0"/>
    <x v="1"/>
    <s v="3030 Kart og oppmåling"/>
    <n v="20"/>
  </r>
  <r>
    <s v="62 PLAN OG BYGGESAK"/>
    <x v="40"/>
    <x v="180"/>
    <x v="0"/>
    <x v="3"/>
    <s v="3010 Plansaksbehandling"/>
    <n v="368"/>
  </r>
  <r>
    <s v="62 PLAN OG BYGGESAK"/>
    <x v="40"/>
    <x v="180"/>
    <x v="0"/>
    <x v="3"/>
    <s v="3030 Kart og oppmåling"/>
    <n v="200"/>
  </r>
  <r>
    <s v="62 PLAN OG BYGGESAK"/>
    <x v="40"/>
    <x v="180"/>
    <x v="0"/>
    <x v="5"/>
    <s v="3010 Plansaksbehandling"/>
    <n v="376"/>
  </r>
  <r>
    <s v="62 PLAN OG BYGGESAK"/>
    <x v="40"/>
    <x v="180"/>
    <x v="0"/>
    <x v="5"/>
    <s v="3030 Kart og oppmåling"/>
    <n v="207"/>
  </r>
  <r>
    <s v="62 PLAN OG BYGGESAK"/>
    <x v="40"/>
    <x v="180"/>
    <x v="1"/>
    <x v="22"/>
    <s v="3030 Kart og oppmåling"/>
    <n v="10"/>
  </r>
  <r>
    <s v="62 PLAN OG BYGGESAK"/>
    <x v="40"/>
    <x v="180"/>
    <x v="1"/>
    <x v="7"/>
    <s v="3030 Kart og oppmåling"/>
    <n v="10"/>
  </r>
  <r>
    <s v="62 PLAN OG BYGGESAK"/>
    <x v="40"/>
    <x v="180"/>
    <x v="1"/>
    <x v="30"/>
    <s v="3030 Kart og oppmåling"/>
    <n v="10"/>
  </r>
  <r>
    <s v="62 PLAN OG BYGGESAK"/>
    <x v="40"/>
    <x v="180"/>
    <x v="1"/>
    <x v="8"/>
    <s v="3030 Kart og oppmåling"/>
    <n v="10"/>
  </r>
  <r>
    <s v="62 PLAN OG BYGGESAK"/>
    <x v="40"/>
    <x v="180"/>
    <x v="1"/>
    <x v="10"/>
    <s v="3030 Kart og oppmåling"/>
    <n v="10"/>
  </r>
  <r>
    <s v="62 PLAN OG BYGGESAK"/>
    <x v="40"/>
    <x v="180"/>
    <x v="1"/>
    <x v="13"/>
    <s v="3030 Kart og oppmåling"/>
    <n v="10"/>
  </r>
  <r>
    <s v="62 PLAN OG BYGGESAK"/>
    <x v="40"/>
    <x v="180"/>
    <x v="1"/>
    <x v="14"/>
    <s v="3030 Kart og oppmåling"/>
    <n v="30"/>
  </r>
  <r>
    <s v="62 PLAN OG BYGGESAK"/>
    <x v="40"/>
    <x v="180"/>
    <x v="2"/>
    <x v="15"/>
    <s v="3030 Kart og oppmåling"/>
    <n v="10"/>
  </r>
  <r>
    <s v="62 PLAN OG BYGGESAK"/>
    <x v="40"/>
    <x v="180"/>
    <x v="3"/>
    <x v="16"/>
    <s v="3030 Kart og oppmåling"/>
    <n v="20"/>
  </r>
  <r>
    <s v="62 PLAN OG BYGGESAK"/>
    <x v="40"/>
    <x v="180"/>
    <x v="4"/>
    <x v="18"/>
    <s v="3030 Kart og oppmåling"/>
    <n v="-20"/>
  </r>
  <r>
    <s v="62 PLAN OG BYGGESAK"/>
    <x v="40"/>
    <x v="181"/>
    <x v="0"/>
    <x v="0"/>
    <s v="3010 Plansaksbehandling"/>
    <n v="1280.5"/>
  </r>
  <r>
    <s v="62 PLAN OG BYGGESAK"/>
    <x v="40"/>
    <x v="181"/>
    <x v="0"/>
    <x v="0"/>
    <s v="3030 Kart og oppmåling"/>
    <n v="1222.5"/>
  </r>
  <r>
    <s v="62 PLAN OG BYGGESAK"/>
    <x v="40"/>
    <x v="181"/>
    <x v="0"/>
    <x v="0"/>
    <s v="3040 Bygge- og delesaksbehandling, ansvarsrett"/>
    <n v="4748"/>
  </r>
  <r>
    <s v="62 PLAN OG BYGGESAK"/>
    <x v="40"/>
    <x v="181"/>
    <x v="0"/>
    <x v="0"/>
    <s v="3050 Eierseksjonering"/>
    <n v="96"/>
  </r>
  <r>
    <s v="62 PLAN OG BYGGESAK"/>
    <x v="40"/>
    <x v="181"/>
    <x v="0"/>
    <x v="61"/>
    <s v="3010 Plansaksbehandling"/>
    <n v="30"/>
  </r>
  <r>
    <s v="62 PLAN OG BYGGESAK"/>
    <x v="40"/>
    <x v="181"/>
    <x v="0"/>
    <x v="61"/>
    <s v="3040 Bygge- og delesaksbehandling, ansvarsrett"/>
    <n v="90"/>
  </r>
  <r>
    <s v="62 PLAN OG BYGGESAK"/>
    <x v="40"/>
    <x v="181"/>
    <x v="0"/>
    <x v="1"/>
    <s v="3030 Kart og oppmåling"/>
    <n v="10"/>
  </r>
  <r>
    <s v="62 PLAN OG BYGGESAK"/>
    <x v="40"/>
    <x v="181"/>
    <x v="0"/>
    <x v="1"/>
    <s v="3040 Bygge- og delesaksbehandling, ansvarsrett"/>
    <n v="30"/>
  </r>
  <r>
    <s v="62 PLAN OG BYGGESAK"/>
    <x v="40"/>
    <x v="181"/>
    <x v="0"/>
    <x v="136"/>
    <s v="3040 Bygge- og delesaksbehandling, ansvarsrett"/>
    <n v="20"/>
  </r>
  <r>
    <s v="62 PLAN OG BYGGESAK"/>
    <x v="40"/>
    <x v="181"/>
    <x v="0"/>
    <x v="3"/>
    <s v="3010 Plansaksbehandling"/>
    <n v="210"/>
  </r>
  <r>
    <s v="62 PLAN OG BYGGESAK"/>
    <x v="40"/>
    <x v="181"/>
    <x v="0"/>
    <x v="3"/>
    <s v="3030 Kart og oppmåling"/>
    <n v="196"/>
  </r>
  <r>
    <s v="62 PLAN OG BYGGESAK"/>
    <x v="40"/>
    <x v="181"/>
    <x v="0"/>
    <x v="3"/>
    <s v="3040 Bygge- og delesaksbehandling, ansvarsrett"/>
    <n v="774"/>
  </r>
  <r>
    <s v="62 PLAN OG BYGGESAK"/>
    <x v="40"/>
    <x v="181"/>
    <x v="0"/>
    <x v="3"/>
    <s v="3050 Eierseksjonering"/>
    <n v="15"/>
  </r>
  <r>
    <s v="62 PLAN OG BYGGESAK"/>
    <x v="40"/>
    <x v="181"/>
    <x v="0"/>
    <x v="4"/>
    <s v="3040 Bygge- og delesaksbehandling, ansvarsrett"/>
    <n v="20"/>
  </r>
  <r>
    <s v="62 PLAN OG BYGGESAK"/>
    <x v="40"/>
    <x v="181"/>
    <x v="0"/>
    <x v="5"/>
    <s v="3010 Plansaksbehandling"/>
    <n v="214"/>
  </r>
  <r>
    <s v="62 PLAN OG BYGGESAK"/>
    <x v="40"/>
    <x v="181"/>
    <x v="0"/>
    <x v="5"/>
    <s v="3030 Kart og oppmåling"/>
    <n v="201"/>
  </r>
  <r>
    <s v="62 PLAN OG BYGGESAK"/>
    <x v="40"/>
    <x v="181"/>
    <x v="0"/>
    <x v="5"/>
    <s v="3040 Bygge- og delesaksbehandling, ansvarsrett"/>
    <n v="798"/>
  </r>
  <r>
    <s v="62 PLAN OG BYGGESAK"/>
    <x v="40"/>
    <x v="181"/>
    <x v="0"/>
    <x v="5"/>
    <s v="3050 Eierseksjonering"/>
    <n v="16"/>
  </r>
  <r>
    <s v="62 PLAN OG BYGGESAK"/>
    <x v="40"/>
    <x v="181"/>
    <x v="1"/>
    <x v="22"/>
    <s v="3040 Bygge- og delesaksbehandling, ansvarsrett"/>
    <n v="15"/>
  </r>
  <r>
    <s v="62 PLAN OG BYGGESAK"/>
    <x v="40"/>
    <x v="181"/>
    <x v="1"/>
    <x v="51"/>
    <s v="3040 Bygge- og delesaksbehandling, ansvarsrett"/>
    <n v="20"/>
  </r>
  <r>
    <s v="62 PLAN OG BYGGESAK"/>
    <x v="40"/>
    <x v="181"/>
    <x v="1"/>
    <x v="6"/>
    <s v="3040 Bygge- og delesaksbehandling, ansvarsrett"/>
    <n v="20"/>
  </r>
  <r>
    <s v="62 PLAN OG BYGGESAK"/>
    <x v="40"/>
    <x v="181"/>
    <x v="1"/>
    <x v="7"/>
    <s v="3040 Bygge- og delesaksbehandling, ansvarsrett"/>
    <n v="30"/>
  </r>
  <r>
    <s v="62 PLAN OG BYGGESAK"/>
    <x v="40"/>
    <x v="181"/>
    <x v="1"/>
    <x v="93"/>
    <s v="3040 Bygge- og delesaksbehandling, ansvarsrett"/>
    <n v="20"/>
  </r>
  <r>
    <s v="62 PLAN OG BYGGESAK"/>
    <x v="40"/>
    <x v="181"/>
    <x v="1"/>
    <x v="112"/>
    <s v="3040 Bygge- og delesaksbehandling, ansvarsrett"/>
    <n v="20"/>
  </r>
  <r>
    <s v="62 PLAN OG BYGGESAK"/>
    <x v="40"/>
    <x v="181"/>
    <x v="1"/>
    <x v="30"/>
    <s v="3010 Plansaksbehandling"/>
    <n v="10"/>
  </r>
  <r>
    <s v="62 PLAN OG BYGGESAK"/>
    <x v="40"/>
    <x v="181"/>
    <x v="1"/>
    <x v="30"/>
    <s v="3030 Kart og oppmåling"/>
    <n v="10"/>
  </r>
  <r>
    <s v="62 PLAN OG BYGGESAK"/>
    <x v="40"/>
    <x v="181"/>
    <x v="1"/>
    <x v="30"/>
    <s v="3040 Bygge- og delesaksbehandling, ansvarsrett"/>
    <n v="10"/>
  </r>
  <r>
    <s v="62 PLAN OG BYGGESAK"/>
    <x v="40"/>
    <x v="181"/>
    <x v="1"/>
    <x v="55"/>
    <s v="3040 Bygge- og delesaksbehandling, ansvarsrett"/>
    <n v="20"/>
  </r>
  <r>
    <s v="62 PLAN OG BYGGESAK"/>
    <x v="40"/>
    <x v="181"/>
    <x v="1"/>
    <x v="8"/>
    <s v="3010 Plansaksbehandling"/>
    <n v="10"/>
  </r>
  <r>
    <s v="62 PLAN OG BYGGESAK"/>
    <x v="40"/>
    <x v="181"/>
    <x v="1"/>
    <x v="8"/>
    <s v="3030 Kart og oppmåling"/>
    <n v="10"/>
  </r>
  <r>
    <s v="62 PLAN OG BYGGESAK"/>
    <x v="40"/>
    <x v="181"/>
    <x v="1"/>
    <x v="8"/>
    <s v="3040 Bygge- og delesaksbehandling, ansvarsrett"/>
    <n v="20"/>
  </r>
  <r>
    <s v="62 PLAN OG BYGGESAK"/>
    <x v="40"/>
    <x v="181"/>
    <x v="1"/>
    <x v="9"/>
    <s v="3010 Plansaksbehandling"/>
    <n v="50"/>
  </r>
  <r>
    <s v="62 PLAN OG BYGGESAK"/>
    <x v="40"/>
    <x v="181"/>
    <x v="1"/>
    <x v="9"/>
    <s v="3030 Kart og oppmåling"/>
    <n v="50"/>
  </r>
  <r>
    <s v="62 PLAN OG BYGGESAK"/>
    <x v="40"/>
    <x v="181"/>
    <x v="1"/>
    <x v="9"/>
    <s v="3040 Bygge- og delesaksbehandling, ansvarsrett"/>
    <n v="100"/>
  </r>
  <r>
    <s v="62 PLAN OG BYGGESAK"/>
    <x v="40"/>
    <x v="181"/>
    <x v="1"/>
    <x v="10"/>
    <s v="3010 Plansaksbehandling"/>
    <n v="7"/>
  </r>
  <r>
    <s v="62 PLAN OG BYGGESAK"/>
    <x v="40"/>
    <x v="181"/>
    <x v="1"/>
    <x v="10"/>
    <s v="3030 Kart og oppmåling"/>
    <n v="5"/>
  </r>
  <r>
    <s v="62 PLAN OG BYGGESAK"/>
    <x v="40"/>
    <x v="181"/>
    <x v="1"/>
    <x v="10"/>
    <s v="3040 Bygge- og delesaksbehandling, ansvarsrett"/>
    <n v="10"/>
  </r>
  <r>
    <s v="62 PLAN OG BYGGESAK"/>
    <x v="40"/>
    <x v="181"/>
    <x v="1"/>
    <x v="11"/>
    <s v="3040 Bygge- og delesaksbehandling, ansvarsrett"/>
    <n v="10"/>
  </r>
  <r>
    <s v="62 PLAN OG BYGGESAK"/>
    <x v="40"/>
    <x v="181"/>
    <x v="1"/>
    <x v="13"/>
    <s v="3010 Plansaksbehandling"/>
    <n v="10"/>
  </r>
  <r>
    <s v="62 PLAN OG BYGGESAK"/>
    <x v="40"/>
    <x v="181"/>
    <x v="1"/>
    <x v="13"/>
    <s v="3030 Kart og oppmåling"/>
    <n v="10"/>
  </r>
  <r>
    <s v="62 PLAN OG BYGGESAK"/>
    <x v="40"/>
    <x v="181"/>
    <x v="1"/>
    <x v="13"/>
    <s v="3040 Bygge- og delesaksbehandling, ansvarsrett"/>
    <n v="50"/>
  </r>
  <r>
    <s v="62 PLAN OG BYGGESAK"/>
    <x v="40"/>
    <x v="181"/>
    <x v="1"/>
    <x v="14"/>
    <s v="3010 Plansaksbehandling"/>
    <n v="40"/>
  </r>
  <r>
    <s v="62 PLAN OG BYGGESAK"/>
    <x v="40"/>
    <x v="181"/>
    <x v="1"/>
    <x v="14"/>
    <s v="3030 Kart og oppmåling"/>
    <n v="40"/>
  </r>
  <r>
    <s v="62 PLAN OG BYGGESAK"/>
    <x v="40"/>
    <x v="181"/>
    <x v="1"/>
    <x v="14"/>
    <s v="3040 Bygge- og delesaksbehandling, ansvarsrett"/>
    <n v="100"/>
  </r>
  <r>
    <s v="62 PLAN OG BYGGESAK"/>
    <x v="40"/>
    <x v="181"/>
    <x v="2"/>
    <x v="15"/>
    <s v="3010 Plansaksbehandling"/>
    <n v="10"/>
  </r>
  <r>
    <s v="62 PLAN OG BYGGESAK"/>
    <x v="40"/>
    <x v="181"/>
    <x v="2"/>
    <x v="15"/>
    <s v="3030 Kart og oppmåling"/>
    <n v="10"/>
  </r>
  <r>
    <s v="62 PLAN OG BYGGESAK"/>
    <x v="40"/>
    <x v="181"/>
    <x v="2"/>
    <x v="15"/>
    <s v="3040 Bygge- og delesaksbehandling, ansvarsrett"/>
    <n v="20"/>
  </r>
  <r>
    <s v="62 PLAN OG BYGGESAK"/>
    <x v="40"/>
    <x v="181"/>
    <x v="2"/>
    <x v="89"/>
    <s v="3040 Bygge- og delesaksbehandling, ansvarsrett"/>
    <n v="10"/>
  </r>
  <r>
    <s v="62 PLAN OG BYGGESAK"/>
    <x v="40"/>
    <x v="181"/>
    <x v="3"/>
    <x v="16"/>
    <s v="3010 Plansaksbehandling"/>
    <n v="20"/>
  </r>
  <r>
    <s v="62 PLAN OG BYGGESAK"/>
    <x v="40"/>
    <x v="181"/>
    <x v="3"/>
    <x v="16"/>
    <s v="3030 Kart og oppmåling"/>
    <n v="20"/>
  </r>
  <r>
    <s v="62 PLAN OG BYGGESAK"/>
    <x v="40"/>
    <x v="181"/>
    <x v="3"/>
    <x v="16"/>
    <s v="3040 Bygge- og delesaksbehandling, ansvarsrett"/>
    <n v="80"/>
  </r>
  <r>
    <s v="62 PLAN OG BYGGESAK"/>
    <x v="40"/>
    <x v="181"/>
    <x v="3"/>
    <x v="17"/>
    <s v="3040 Bygge- og delesaksbehandling, ansvarsrett"/>
    <n v="-439"/>
  </r>
  <r>
    <s v="62 PLAN OG BYGGESAK"/>
    <x v="40"/>
    <x v="181"/>
    <x v="6"/>
    <x v="38"/>
    <s v="3010 Plansaksbehandling"/>
    <n v="-1200"/>
  </r>
  <r>
    <s v="62 PLAN OG BYGGESAK"/>
    <x v="40"/>
    <x v="181"/>
    <x v="6"/>
    <x v="38"/>
    <s v="3030 Kart og oppmåling"/>
    <n v="-2650"/>
  </r>
  <r>
    <s v="62 PLAN OG BYGGESAK"/>
    <x v="40"/>
    <x v="181"/>
    <x v="6"/>
    <x v="38"/>
    <s v="3040 Bygge- og delesaksbehandling, ansvarsrett"/>
    <n v="-6300"/>
  </r>
  <r>
    <s v="62 PLAN OG BYGGESAK"/>
    <x v="40"/>
    <x v="181"/>
    <x v="6"/>
    <x v="106"/>
    <s v="3010 Plansaksbehandling"/>
    <n v="-54"/>
  </r>
  <r>
    <s v="62 PLAN OG BYGGESAK"/>
    <x v="40"/>
    <x v="181"/>
    <x v="4"/>
    <x v="18"/>
    <s v="3010 Plansaksbehandling"/>
    <n v="-20"/>
  </r>
  <r>
    <s v="62 PLAN OG BYGGESAK"/>
    <x v="40"/>
    <x v="181"/>
    <x v="4"/>
    <x v="18"/>
    <s v="3030 Kart og oppmåling"/>
    <n v="-20"/>
  </r>
  <r>
    <s v="62 PLAN OG BYGGESAK"/>
    <x v="40"/>
    <x v="181"/>
    <x v="4"/>
    <x v="18"/>
    <s v="3040 Bygge- og delesaksbehandling, ansvarsrett"/>
    <n v="-80"/>
  </r>
  <r>
    <s v="62 PLAN OG BYGGESAK"/>
    <x v="40"/>
    <x v="181"/>
    <x v="4"/>
    <x v="29"/>
    <s v="3010 Plansaksbehandling"/>
    <n v="-100"/>
  </r>
  <r>
    <s v="62 PLAN OG BYGGESAK"/>
    <x v="40"/>
    <x v="181"/>
    <x v="4"/>
    <x v="29"/>
    <s v="3040 Bygge- og delesaksbehandling, ansvarsrett"/>
    <n v="-820"/>
  </r>
  <r>
    <s v="64 EIENDOMSDRIFT"/>
    <x v="41"/>
    <x v="182"/>
    <x v="0"/>
    <x v="0"/>
    <s v="1900 Interne serviceenheter"/>
    <n v="6131"/>
  </r>
  <r>
    <s v="64 EIENDOMSDRIFT"/>
    <x v="41"/>
    <x v="182"/>
    <x v="0"/>
    <x v="0"/>
    <s v="2210 Førskolelokaler/barnehager"/>
    <n v="300"/>
  </r>
  <r>
    <s v="64 EIENDOMSDRIFT"/>
    <x v="41"/>
    <x v="182"/>
    <x v="0"/>
    <x v="61"/>
    <s v="1210 Forvaltningsutgifter i eiendomsforvaltnin"/>
    <n v="2"/>
  </r>
  <r>
    <s v="64 EIENDOMSDRIFT"/>
    <x v="41"/>
    <x v="182"/>
    <x v="0"/>
    <x v="61"/>
    <s v="1900 Interne serviceenheter"/>
    <n v="50"/>
  </r>
  <r>
    <s v="64 EIENDOMSDRIFT"/>
    <x v="41"/>
    <x v="182"/>
    <x v="0"/>
    <x v="1"/>
    <s v="1900 Interne serviceenheter"/>
    <n v="50"/>
  </r>
  <r>
    <s v="64 EIENDOMSDRIFT"/>
    <x v="41"/>
    <x v="182"/>
    <x v="0"/>
    <x v="136"/>
    <s v="1900 Interne serviceenheter"/>
    <n v="1"/>
  </r>
  <r>
    <s v="64 EIENDOMSDRIFT"/>
    <x v="41"/>
    <x v="182"/>
    <x v="0"/>
    <x v="3"/>
    <s v="1900 Interne serviceenheter"/>
    <n v="981"/>
  </r>
  <r>
    <s v="64 EIENDOMSDRIFT"/>
    <x v="41"/>
    <x v="182"/>
    <x v="0"/>
    <x v="3"/>
    <s v="2210 Førskolelokaler/barnehager"/>
    <n v="48"/>
  </r>
  <r>
    <s v="64 EIENDOMSDRIFT"/>
    <x v="41"/>
    <x v="182"/>
    <x v="0"/>
    <x v="4"/>
    <s v="1900 Interne serviceenheter"/>
    <n v="9"/>
  </r>
  <r>
    <s v="64 EIENDOMSDRIFT"/>
    <x v="41"/>
    <x v="182"/>
    <x v="0"/>
    <x v="4"/>
    <s v="2210 Førskolelokaler/barnehager"/>
    <n v="1"/>
  </r>
  <r>
    <s v="64 EIENDOMSDRIFT"/>
    <x v="41"/>
    <x v="182"/>
    <x v="0"/>
    <x v="5"/>
    <s v="1900 Interne serviceenheter"/>
    <n v="1018"/>
  </r>
  <r>
    <s v="64 EIENDOMSDRIFT"/>
    <x v="41"/>
    <x v="182"/>
    <x v="0"/>
    <x v="5"/>
    <s v="2210 Førskolelokaler/barnehager"/>
    <n v="49"/>
  </r>
  <r>
    <s v="64 EIENDOMSDRIFT"/>
    <x v="41"/>
    <x v="182"/>
    <x v="1"/>
    <x v="22"/>
    <s v="1210 Forvaltningsutgifter i eiendomsforvaltnin"/>
    <n v="10"/>
  </r>
  <r>
    <s v="64 EIENDOMSDRIFT"/>
    <x v="41"/>
    <x v="182"/>
    <x v="1"/>
    <x v="51"/>
    <s v="1300 Administrasjonslokaler"/>
    <n v="20"/>
  </r>
  <r>
    <s v="64 EIENDOMSDRIFT"/>
    <x v="41"/>
    <x v="182"/>
    <x v="1"/>
    <x v="51"/>
    <s v="1900 Interne serviceenheter"/>
    <n v="10"/>
  </r>
  <r>
    <s v="64 EIENDOMSDRIFT"/>
    <x v="41"/>
    <x v="182"/>
    <x v="1"/>
    <x v="30"/>
    <s v="1300 Administrasjonslokaler"/>
    <n v="10"/>
  </r>
  <r>
    <s v="64 EIENDOMSDRIFT"/>
    <x v="41"/>
    <x v="182"/>
    <x v="1"/>
    <x v="55"/>
    <s v="1900 Interne serviceenheter"/>
    <n v="10"/>
  </r>
  <r>
    <s v="64 EIENDOMSDRIFT"/>
    <x v="41"/>
    <x v="182"/>
    <x v="1"/>
    <x v="8"/>
    <s v="1900 Interne serviceenheter"/>
    <n v="10"/>
  </r>
  <r>
    <s v="64 EIENDOMSDRIFT"/>
    <x v="41"/>
    <x v="182"/>
    <x v="1"/>
    <x v="9"/>
    <s v="1300 Administrasjonslokaler"/>
    <n v="10"/>
  </r>
  <r>
    <s v="64 EIENDOMSDRIFT"/>
    <x v="41"/>
    <x v="182"/>
    <x v="1"/>
    <x v="9"/>
    <s v="1900 Interne serviceenheter"/>
    <n v="10"/>
  </r>
  <r>
    <s v="64 EIENDOMSDRIFT"/>
    <x v="41"/>
    <x v="182"/>
    <x v="1"/>
    <x v="10"/>
    <s v="1900 Interne serviceenheter"/>
    <n v="20"/>
  </r>
  <r>
    <s v="64 EIENDOMSDRIFT"/>
    <x v="41"/>
    <x v="182"/>
    <x v="1"/>
    <x v="11"/>
    <s v="1900 Interne serviceenheter"/>
    <n v="10"/>
  </r>
  <r>
    <s v="64 EIENDOMSDRIFT"/>
    <x v="41"/>
    <x v="182"/>
    <x v="1"/>
    <x v="108"/>
    <s v="1900 Interne serviceenheter"/>
    <n v="70"/>
  </r>
  <r>
    <s v="64 EIENDOMSDRIFT"/>
    <x v="41"/>
    <x v="182"/>
    <x v="1"/>
    <x v="13"/>
    <s v="1900 Interne serviceenheter"/>
    <n v="60"/>
  </r>
  <r>
    <s v="64 EIENDOMSDRIFT"/>
    <x v="41"/>
    <x v="182"/>
    <x v="1"/>
    <x v="88"/>
    <s v="1900 Interne serviceenheter"/>
    <n v="3210"/>
  </r>
  <r>
    <s v="64 EIENDOMSDRIFT"/>
    <x v="41"/>
    <x v="182"/>
    <x v="1"/>
    <x v="25"/>
    <s v="1900 Interne serviceenheter"/>
    <n v="100"/>
  </r>
  <r>
    <s v="64 EIENDOMSDRIFT"/>
    <x v="41"/>
    <x v="182"/>
    <x v="1"/>
    <x v="14"/>
    <s v="1210 Forvaltningsutgifter i eiendomsforvaltnin"/>
    <n v="410"/>
  </r>
  <r>
    <s v="64 EIENDOMSDRIFT"/>
    <x v="41"/>
    <x v="182"/>
    <x v="1"/>
    <x v="14"/>
    <s v="1900 Interne serviceenheter"/>
    <n v="30"/>
  </r>
  <r>
    <s v="64 EIENDOMSDRIFT"/>
    <x v="41"/>
    <x v="182"/>
    <x v="2"/>
    <x v="15"/>
    <s v="1210 Forvaltningsutgifter i eiendomsforvaltnin"/>
    <n v="10"/>
  </r>
  <r>
    <s v="64 EIENDOMSDRIFT"/>
    <x v="41"/>
    <x v="182"/>
    <x v="2"/>
    <x v="15"/>
    <s v="1900 Interne serviceenheter"/>
    <n v="90"/>
  </r>
  <r>
    <s v="64 EIENDOMSDRIFT"/>
    <x v="41"/>
    <x v="182"/>
    <x v="2"/>
    <x v="90"/>
    <s v="1300 Administrasjonslokaler"/>
    <n v="10"/>
  </r>
  <r>
    <s v="64 EIENDOMSDRIFT"/>
    <x v="41"/>
    <x v="182"/>
    <x v="2"/>
    <x v="90"/>
    <s v="1900 Interne serviceenheter"/>
    <n v="10"/>
  </r>
  <r>
    <s v="64 EIENDOMSDRIFT"/>
    <x v="41"/>
    <x v="182"/>
    <x v="2"/>
    <x v="48"/>
    <s v="1210 Forvaltningsutgifter i eiendomsforvaltnin"/>
    <n v="20"/>
  </r>
  <r>
    <s v="64 EIENDOMSDRIFT"/>
    <x v="41"/>
    <x v="182"/>
    <x v="2"/>
    <x v="48"/>
    <s v="1300 Administrasjonslokaler"/>
    <n v="20"/>
  </r>
  <r>
    <s v="64 EIENDOMSDRIFT"/>
    <x v="41"/>
    <x v="182"/>
    <x v="2"/>
    <x v="31"/>
    <s v="1210 Forvaltningsutgifter i eiendomsforvaltnin"/>
    <n v="30"/>
  </r>
  <r>
    <s v="64 EIENDOMSDRIFT"/>
    <x v="41"/>
    <x v="182"/>
    <x v="3"/>
    <x v="16"/>
    <s v="1210 Forvaltningsutgifter i eiendomsforvaltnin"/>
    <n v="950"/>
  </r>
  <r>
    <s v="64 EIENDOMSDRIFT"/>
    <x v="41"/>
    <x v="182"/>
    <x v="3"/>
    <x v="32"/>
    <s v="3320 Kommunale veger, miljø- og trafikksikkerh"/>
    <n v="-3"/>
  </r>
  <r>
    <s v="64 EIENDOMSDRIFT"/>
    <x v="41"/>
    <x v="182"/>
    <x v="6"/>
    <x v="106"/>
    <s v="1900 Interne serviceenheter"/>
    <n v="-40"/>
  </r>
  <r>
    <s v="64 EIENDOMSDRIFT"/>
    <x v="41"/>
    <x v="182"/>
    <x v="6"/>
    <x v="106"/>
    <s v="2650 Kommunalt disponerte boliger"/>
    <n v="-10"/>
  </r>
  <r>
    <s v="64 EIENDOMSDRIFT"/>
    <x v="41"/>
    <x v="182"/>
    <x v="6"/>
    <x v="106"/>
    <s v="3200 Kommunal næringsvirksomhet"/>
    <n v="-60"/>
  </r>
  <r>
    <s v="64 EIENDOMSDRIFT"/>
    <x v="41"/>
    <x v="182"/>
    <x v="6"/>
    <x v="106"/>
    <s v="3320 Kommunale veger, miljø- og trafikksikkerh"/>
    <n v="-560"/>
  </r>
  <r>
    <s v="64 EIENDOMSDRIFT"/>
    <x v="41"/>
    <x v="182"/>
    <x v="6"/>
    <x v="145"/>
    <s v="1210 Forvaltningsutgifter i eiendomsforvaltnin"/>
    <n v="-340"/>
  </r>
  <r>
    <s v="64 EIENDOMSDRIFT"/>
    <x v="41"/>
    <x v="182"/>
    <x v="6"/>
    <x v="145"/>
    <s v="1300 Administrasjonslokaler"/>
    <n v="110"/>
  </r>
  <r>
    <s v="64 EIENDOMSDRIFT"/>
    <x v="41"/>
    <x v="182"/>
    <x v="6"/>
    <x v="145"/>
    <s v="1900 Interne serviceenheter"/>
    <n v="-4130"/>
  </r>
  <r>
    <s v="64 EIENDOMSDRIFT"/>
    <x v="41"/>
    <x v="182"/>
    <x v="6"/>
    <x v="145"/>
    <s v="2010 Førskole/barnehage"/>
    <n v="-10"/>
  </r>
  <r>
    <s v="64 EIENDOMSDRIFT"/>
    <x v="41"/>
    <x v="182"/>
    <x v="6"/>
    <x v="145"/>
    <s v="2210 Førskolelokaler/barnehager"/>
    <n v="-290"/>
  </r>
  <r>
    <s v="64 EIENDOMSDRIFT"/>
    <x v="41"/>
    <x v="182"/>
    <x v="6"/>
    <x v="145"/>
    <s v="3200 Kommunal næringsvirksomhet"/>
    <n v="-60"/>
  </r>
  <r>
    <s v="64 EIENDOMSDRIFT"/>
    <x v="41"/>
    <x v="182"/>
    <x v="6"/>
    <x v="28"/>
    <s v="1900 Interne serviceenheter"/>
    <n v="-80"/>
  </r>
  <r>
    <s v="64 EIENDOMSDRIFT"/>
    <x v="41"/>
    <x v="182"/>
    <x v="4"/>
    <x v="18"/>
    <s v="1210 Forvaltningsutgifter i eiendomsforvaltnin"/>
    <n v="-950"/>
  </r>
  <r>
    <s v="64 EIENDOMSDRIFT"/>
    <x v="41"/>
    <x v="183"/>
    <x v="0"/>
    <x v="0"/>
    <s v="1210 Forvaltningsutgifter i eiendomsforvaltnin"/>
    <n v="446"/>
  </r>
  <r>
    <s v="64 EIENDOMSDRIFT"/>
    <x v="41"/>
    <x v="183"/>
    <x v="0"/>
    <x v="0"/>
    <s v="2210 Førskolelokaler/barnehager"/>
    <n v="18"/>
  </r>
  <r>
    <s v="64 EIENDOMSDRIFT"/>
    <x v="41"/>
    <x v="183"/>
    <x v="0"/>
    <x v="0"/>
    <s v="2220 Skolelokaler"/>
    <n v="231"/>
  </r>
  <r>
    <s v="64 EIENDOMSDRIFT"/>
    <x v="41"/>
    <x v="183"/>
    <x v="0"/>
    <x v="0"/>
    <s v="3730 Kino"/>
    <n v="193"/>
  </r>
  <r>
    <s v="64 EIENDOMSDRIFT"/>
    <x v="41"/>
    <x v="183"/>
    <x v="0"/>
    <x v="78"/>
    <s v="1300 Administrasjonslokaler"/>
    <n v="2"/>
  </r>
  <r>
    <s v="64 EIENDOMSDRIFT"/>
    <x v="41"/>
    <x v="183"/>
    <x v="0"/>
    <x v="78"/>
    <s v="2210 Førskolelokaler/barnehager"/>
    <n v="27"/>
  </r>
  <r>
    <s v="64 EIENDOMSDRIFT"/>
    <x v="41"/>
    <x v="183"/>
    <x v="0"/>
    <x v="78"/>
    <s v="2220 Skolelokaler"/>
    <n v="476"/>
  </r>
  <r>
    <s v="64 EIENDOMSDRIFT"/>
    <x v="41"/>
    <x v="183"/>
    <x v="0"/>
    <x v="78"/>
    <s v="2320 Forebygging, helsestasjons- og skolehelse"/>
    <n v="1"/>
  </r>
  <r>
    <s v="64 EIENDOMSDRIFT"/>
    <x v="41"/>
    <x v="183"/>
    <x v="0"/>
    <x v="78"/>
    <s v="2650 Kommunalt disponerte boliger"/>
    <n v="50"/>
  </r>
  <r>
    <s v="64 EIENDOMSDRIFT"/>
    <x v="41"/>
    <x v="183"/>
    <x v="0"/>
    <x v="78"/>
    <s v="2850 Tjenester utenfor ordinær kommunalt ansva"/>
    <n v="42"/>
  </r>
  <r>
    <s v="64 EIENDOMSDRIFT"/>
    <x v="41"/>
    <x v="183"/>
    <x v="0"/>
    <x v="78"/>
    <s v="3390 Beredskap mot branner og andre ulykker"/>
    <n v="2"/>
  </r>
  <r>
    <s v="64 EIENDOMSDRIFT"/>
    <x v="41"/>
    <x v="183"/>
    <x v="0"/>
    <x v="78"/>
    <s v="3730 Kino"/>
    <n v="40"/>
  </r>
  <r>
    <s v="64 EIENDOMSDRIFT"/>
    <x v="41"/>
    <x v="183"/>
    <x v="0"/>
    <x v="49"/>
    <s v="1300 Administrasjonslokaler"/>
    <n v="16"/>
  </r>
  <r>
    <s v="64 EIENDOMSDRIFT"/>
    <x v="41"/>
    <x v="183"/>
    <x v="0"/>
    <x v="49"/>
    <s v="2210 Førskolelokaler/barnehager"/>
    <n v="97"/>
  </r>
  <r>
    <s v="64 EIENDOMSDRIFT"/>
    <x v="41"/>
    <x v="183"/>
    <x v="0"/>
    <x v="49"/>
    <s v="2220 Skolelokaler"/>
    <n v="124"/>
  </r>
  <r>
    <s v="64 EIENDOMSDRIFT"/>
    <x v="41"/>
    <x v="183"/>
    <x v="0"/>
    <x v="49"/>
    <s v="2540 Helse og omsorgstjenester til hjemmeboend"/>
    <n v="1"/>
  </r>
  <r>
    <s v="64 EIENDOMSDRIFT"/>
    <x v="41"/>
    <x v="183"/>
    <x v="0"/>
    <x v="49"/>
    <s v="2650 Kommunalt disponerte boliger"/>
    <n v="6"/>
  </r>
  <r>
    <s v="64 EIENDOMSDRIFT"/>
    <x v="41"/>
    <x v="183"/>
    <x v="0"/>
    <x v="49"/>
    <s v="2850 Tjenester utenfor ordinær kommunalt ansva"/>
    <n v="28"/>
  </r>
  <r>
    <s v="64 EIENDOMSDRIFT"/>
    <x v="41"/>
    <x v="183"/>
    <x v="0"/>
    <x v="49"/>
    <s v="3200 Kommunal næringsvirksomhet"/>
    <n v="5"/>
  </r>
  <r>
    <s v="64 EIENDOMSDRIFT"/>
    <x v="41"/>
    <x v="183"/>
    <x v="0"/>
    <x v="49"/>
    <s v="3390 Beredskap mot branner og andre ulykker"/>
    <n v="27"/>
  </r>
  <r>
    <s v="64 EIENDOMSDRIFT"/>
    <x v="41"/>
    <x v="183"/>
    <x v="0"/>
    <x v="49"/>
    <s v="3700 Bibliotek"/>
    <n v="5"/>
  </r>
  <r>
    <s v="64 EIENDOMSDRIFT"/>
    <x v="41"/>
    <x v="183"/>
    <x v="0"/>
    <x v="49"/>
    <s v="3730 Kino"/>
    <n v="14"/>
  </r>
  <r>
    <s v="64 EIENDOMSDRIFT"/>
    <x v="41"/>
    <x v="183"/>
    <x v="0"/>
    <x v="49"/>
    <s v="3930 Kirkegårder, gravlunder og krematorier"/>
    <n v="6"/>
  </r>
  <r>
    <s v="64 EIENDOMSDRIFT"/>
    <x v="41"/>
    <x v="183"/>
    <x v="0"/>
    <x v="95"/>
    <s v="2210 Førskolelokaler/barnehager"/>
    <n v="13"/>
  </r>
  <r>
    <s v="64 EIENDOMSDRIFT"/>
    <x v="41"/>
    <x v="183"/>
    <x v="0"/>
    <x v="95"/>
    <s v="2220 Skolelokaler"/>
    <n v="222"/>
  </r>
  <r>
    <s v="64 EIENDOMSDRIFT"/>
    <x v="41"/>
    <x v="183"/>
    <x v="0"/>
    <x v="95"/>
    <s v="2850 Tjenester utenfor ordinær kommunalt ansva"/>
    <n v="5"/>
  </r>
  <r>
    <s v="64 EIENDOMSDRIFT"/>
    <x v="41"/>
    <x v="183"/>
    <x v="0"/>
    <x v="95"/>
    <s v="3200 Kommunal næringsvirksomhet"/>
    <n v="1"/>
  </r>
  <r>
    <s v="64 EIENDOMSDRIFT"/>
    <x v="41"/>
    <x v="183"/>
    <x v="0"/>
    <x v="95"/>
    <s v="3730 Kino"/>
    <n v="22"/>
  </r>
  <r>
    <s v="64 EIENDOMSDRIFT"/>
    <x v="41"/>
    <x v="183"/>
    <x v="0"/>
    <x v="60"/>
    <s v="2210 Førskolelokaler/barnehager"/>
    <n v="3"/>
  </r>
  <r>
    <s v="64 EIENDOMSDRIFT"/>
    <x v="41"/>
    <x v="183"/>
    <x v="0"/>
    <x v="60"/>
    <s v="2220 Skolelokaler"/>
    <n v="2"/>
  </r>
  <r>
    <s v="64 EIENDOMSDRIFT"/>
    <x v="41"/>
    <x v="183"/>
    <x v="0"/>
    <x v="60"/>
    <s v="3730 Kino"/>
    <n v="1"/>
  </r>
  <r>
    <s v="64 EIENDOMSDRIFT"/>
    <x v="41"/>
    <x v="183"/>
    <x v="0"/>
    <x v="61"/>
    <s v="1300 Administrasjonslokaler"/>
    <n v="1"/>
  </r>
  <r>
    <s v="64 EIENDOMSDRIFT"/>
    <x v="41"/>
    <x v="183"/>
    <x v="0"/>
    <x v="61"/>
    <s v="2210 Førskolelokaler/barnehager"/>
    <n v="1"/>
  </r>
  <r>
    <s v="64 EIENDOMSDRIFT"/>
    <x v="41"/>
    <x v="183"/>
    <x v="0"/>
    <x v="61"/>
    <s v="3200 Kommunal næringsvirksomhet"/>
    <n v="1"/>
  </r>
  <r>
    <s v="64 EIENDOMSDRIFT"/>
    <x v="41"/>
    <x v="183"/>
    <x v="0"/>
    <x v="122"/>
    <s v="1300 Administrasjonslokaler"/>
    <n v="40"/>
  </r>
  <r>
    <s v="64 EIENDOMSDRIFT"/>
    <x v="41"/>
    <x v="183"/>
    <x v="0"/>
    <x v="122"/>
    <s v="1900 Interne serviceenheter"/>
    <n v="1208"/>
  </r>
  <r>
    <s v="64 EIENDOMSDRIFT"/>
    <x v="41"/>
    <x v="183"/>
    <x v="0"/>
    <x v="122"/>
    <s v="2210 Førskolelokaler/barnehager"/>
    <n v="1734"/>
  </r>
  <r>
    <s v="64 EIENDOMSDRIFT"/>
    <x v="41"/>
    <x v="183"/>
    <x v="0"/>
    <x v="122"/>
    <s v="2220 Skolelokaler"/>
    <n v="12166"/>
  </r>
  <r>
    <s v="64 EIENDOMSDRIFT"/>
    <x v="41"/>
    <x v="183"/>
    <x v="0"/>
    <x v="122"/>
    <s v="2850 Tjenester utenfor ordinær kommunalt ansva"/>
    <n v="216"/>
  </r>
  <r>
    <s v="64 EIENDOMSDRIFT"/>
    <x v="41"/>
    <x v="183"/>
    <x v="0"/>
    <x v="122"/>
    <s v="3200 Kommunal næringsvirksomhet"/>
    <n v="158"/>
  </r>
  <r>
    <s v="64 EIENDOMSDRIFT"/>
    <x v="41"/>
    <x v="183"/>
    <x v="0"/>
    <x v="122"/>
    <s v="3390 Beredskap mot branner og andre ulykker"/>
    <n v="93"/>
  </r>
  <r>
    <s v="64 EIENDOMSDRIFT"/>
    <x v="41"/>
    <x v="183"/>
    <x v="0"/>
    <x v="122"/>
    <s v="3700 Bibliotek"/>
    <n v="172"/>
  </r>
  <r>
    <s v="64 EIENDOMSDRIFT"/>
    <x v="41"/>
    <x v="183"/>
    <x v="0"/>
    <x v="122"/>
    <s v="3730 Kino"/>
    <n v="230"/>
  </r>
  <r>
    <s v="64 EIENDOMSDRIFT"/>
    <x v="41"/>
    <x v="183"/>
    <x v="0"/>
    <x v="122"/>
    <s v="3850 Andre kulturaktiviteter og tilskudd til andres kulturbygg"/>
    <n v="756"/>
  </r>
  <r>
    <s v="64 EIENDOMSDRIFT"/>
    <x v="41"/>
    <x v="183"/>
    <x v="0"/>
    <x v="3"/>
    <s v="1210 Forvaltningsutgifter i eiendomsforvaltnin"/>
    <n v="71"/>
  </r>
  <r>
    <s v="64 EIENDOMSDRIFT"/>
    <x v="41"/>
    <x v="183"/>
    <x v="0"/>
    <x v="3"/>
    <s v="1300 Administrasjonslokaler"/>
    <n v="6"/>
  </r>
  <r>
    <s v="64 EIENDOMSDRIFT"/>
    <x v="41"/>
    <x v="183"/>
    <x v="0"/>
    <x v="3"/>
    <s v="1900 Interne serviceenheter"/>
    <n v="193"/>
  </r>
  <r>
    <s v="64 EIENDOMSDRIFT"/>
    <x v="41"/>
    <x v="183"/>
    <x v="0"/>
    <x v="3"/>
    <s v="2210 Førskolelokaler/barnehager"/>
    <n v="281"/>
  </r>
  <r>
    <s v="64 EIENDOMSDRIFT"/>
    <x v="41"/>
    <x v="183"/>
    <x v="0"/>
    <x v="3"/>
    <s v="2220 Skolelokaler"/>
    <n v="1982"/>
  </r>
  <r>
    <s v="64 EIENDOMSDRIFT"/>
    <x v="41"/>
    <x v="183"/>
    <x v="0"/>
    <x v="3"/>
    <s v="2850 Tjenester utenfor ordinær kommunalt ansva"/>
    <n v="35"/>
  </r>
  <r>
    <s v="64 EIENDOMSDRIFT"/>
    <x v="41"/>
    <x v="183"/>
    <x v="0"/>
    <x v="3"/>
    <s v="3200 Kommunal næringsvirksomhet"/>
    <n v="25"/>
  </r>
  <r>
    <s v="64 EIENDOMSDRIFT"/>
    <x v="41"/>
    <x v="183"/>
    <x v="0"/>
    <x v="3"/>
    <s v="3390 Beredskap mot branner og andre ulykker"/>
    <n v="15"/>
  </r>
  <r>
    <s v="64 EIENDOMSDRIFT"/>
    <x v="41"/>
    <x v="183"/>
    <x v="0"/>
    <x v="3"/>
    <s v="3700 Bibliotek"/>
    <n v="28"/>
  </r>
  <r>
    <s v="64 EIENDOMSDRIFT"/>
    <x v="41"/>
    <x v="183"/>
    <x v="0"/>
    <x v="3"/>
    <s v="3730 Kino"/>
    <n v="68"/>
  </r>
  <r>
    <s v="64 EIENDOMSDRIFT"/>
    <x v="41"/>
    <x v="183"/>
    <x v="0"/>
    <x v="3"/>
    <s v="3850 Andre kulturaktiviteter og tilskudd til andres kulturbygg"/>
    <n v="121"/>
  </r>
  <r>
    <s v="64 EIENDOMSDRIFT"/>
    <x v="41"/>
    <x v="183"/>
    <x v="0"/>
    <x v="4"/>
    <s v="1210 Forvaltningsutgifter i eiendomsforvaltnin"/>
    <n v="1"/>
  </r>
  <r>
    <s v="64 EIENDOMSDRIFT"/>
    <x v="41"/>
    <x v="183"/>
    <x v="0"/>
    <x v="4"/>
    <s v="1300 Administrasjonslokaler"/>
    <n v="2"/>
  </r>
  <r>
    <s v="64 EIENDOMSDRIFT"/>
    <x v="41"/>
    <x v="183"/>
    <x v="0"/>
    <x v="4"/>
    <s v="1900 Interne serviceenheter"/>
    <n v="3"/>
  </r>
  <r>
    <s v="64 EIENDOMSDRIFT"/>
    <x v="41"/>
    <x v="183"/>
    <x v="0"/>
    <x v="4"/>
    <s v="2210 Førskolelokaler/barnehager"/>
    <n v="7"/>
  </r>
  <r>
    <s v="64 EIENDOMSDRIFT"/>
    <x v="41"/>
    <x v="183"/>
    <x v="0"/>
    <x v="4"/>
    <s v="2220 Skolelokaler"/>
    <n v="31"/>
  </r>
  <r>
    <s v="64 EIENDOMSDRIFT"/>
    <x v="41"/>
    <x v="183"/>
    <x v="0"/>
    <x v="4"/>
    <s v="3730 Kino"/>
    <n v="2"/>
  </r>
  <r>
    <s v="64 EIENDOMSDRIFT"/>
    <x v="41"/>
    <x v="183"/>
    <x v="0"/>
    <x v="4"/>
    <s v="3850 Andre kulturaktiviteter og tilskudd til andres kulturbygg"/>
    <n v="2"/>
  </r>
  <r>
    <s v="64 EIENDOMSDRIFT"/>
    <x v="41"/>
    <x v="183"/>
    <x v="0"/>
    <x v="5"/>
    <s v="1210 Forvaltningsutgifter i eiendomsforvaltnin"/>
    <n v="73"/>
  </r>
  <r>
    <s v="64 EIENDOMSDRIFT"/>
    <x v="41"/>
    <x v="183"/>
    <x v="0"/>
    <x v="5"/>
    <s v="1300 Administrasjonslokaler"/>
    <n v="9"/>
  </r>
  <r>
    <s v="64 EIENDOMSDRIFT"/>
    <x v="41"/>
    <x v="183"/>
    <x v="0"/>
    <x v="5"/>
    <s v="1900 Interne serviceenheter"/>
    <n v="198"/>
  </r>
  <r>
    <s v="64 EIENDOMSDRIFT"/>
    <x v="41"/>
    <x v="183"/>
    <x v="0"/>
    <x v="5"/>
    <s v="2210 Førskolelokaler/barnehager"/>
    <n v="307"/>
  </r>
  <r>
    <s v="64 EIENDOMSDRIFT"/>
    <x v="41"/>
    <x v="183"/>
    <x v="0"/>
    <x v="5"/>
    <s v="2220 Skolelokaler"/>
    <n v="2145"/>
  </r>
  <r>
    <s v="64 EIENDOMSDRIFT"/>
    <x v="41"/>
    <x v="183"/>
    <x v="0"/>
    <x v="5"/>
    <s v="2650 Kommunalt disponerte boliger"/>
    <n v="8"/>
  </r>
  <r>
    <s v="64 EIENDOMSDRIFT"/>
    <x v="41"/>
    <x v="183"/>
    <x v="0"/>
    <x v="5"/>
    <s v="2850 Tjenester utenfor ordinær kommunalt ansva"/>
    <n v="46"/>
  </r>
  <r>
    <s v="64 EIENDOMSDRIFT"/>
    <x v="41"/>
    <x v="183"/>
    <x v="0"/>
    <x v="5"/>
    <s v="3200 Kommunal næringsvirksomhet"/>
    <n v="27"/>
  </r>
  <r>
    <s v="64 EIENDOMSDRIFT"/>
    <x v="41"/>
    <x v="183"/>
    <x v="0"/>
    <x v="5"/>
    <s v="3390 Beredskap mot branner og andre ulykker"/>
    <n v="19"/>
  </r>
  <r>
    <s v="64 EIENDOMSDRIFT"/>
    <x v="41"/>
    <x v="183"/>
    <x v="0"/>
    <x v="5"/>
    <s v="3700 Bibliotek"/>
    <n v="29"/>
  </r>
  <r>
    <s v="64 EIENDOMSDRIFT"/>
    <x v="41"/>
    <x v="183"/>
    <x v="0"/>
    <x v="5"/>
    <s v="3730 Kino"/>
    <n v="80"/>
  </r>
  <r>
    <s v="64 EIENDOMSDRIFT"/>
    <x v="41"/>
    <x v="183"/>
    <x v="0"/>
    <x v="5"/>
    <s v="3850 Andre kulturaktiviteter og tilskudd til andres kulturbygg"/>
    <n v="124"/>
  </r>
  <r>
    <s v="64 EIENDOMSDRIFT"/>
    <x v="41"/>
    <x v="183"/>
    <x v="0"/>
    <x v="5"/>
    <s v="3930 Kirkegårder, gravlunder og krematorier"/>
    <n v="1"/>
  </r>
  <r>
    <s v="64 EIENDOMSDRIFT"/>
    <x v="41"/>
    <x v="183"/>
    <x v="1"/>
    <x v="6"/>
    <s v="2220 Skolelokaler"/>
    <n v="10"/>
  </r>
  <r>
    <s v="64 EIENDOMSDRIFT"/>
    <x v="41"/>
    <x v="183"/>
    <x v="1"/>
    <x v="7"/>
    <s v="1900 Interne serviceenheter"/>
    <n v="30"/>
  </r>
  <r>
    <s v="64 EIENDOMSDRIFT"/>
    <x v="41"/>
    <x v="183"/>
    <x v="1"/>
    <x v="112"/>
    <s v="1900 Interne serviceenheter"/>
    <n v="40"/>
  </r>
  <r>
    <s v="64 EIENDOMSDRIFT"/>
    <x v="41"/>
    <x v="183"/>
    <x v="1"/>
    <x v="9"/>
    <s v="2220 Skolelokaler"/>
    <n v="10"/>
  </r>
  <r>
    <s v="64 EIENDOMSDRIFT"/>
    <x v="41"/>
    <x v="183"/>
    <x v="1"/>
    <x v="53"/>
    <s v="2850 Tjenester utenfor ordinær kommunalt ansva"/>
    <n v="10"/>
  </r>
  <r>
    <s v="64 EIENDOMSDRIFT"/>
    <x v="41"/>
    <x v="183"/>
    <x v="1"/>
    <x v="14"/>
    <s v="1300 Administrasjonslokaler"/>
    <n v="20"/>
  </r>
  <r>
    <s v="64 EIENDOMSDRIFT"/>
    <x v="41"/>
    <x v="183"/>
    <x v="1"/>
    <x v="14"/>
    <s v="1900 Interne serviceenheter"/>
    <n v="10"/>
  </r>
  <r>
    <s v="64 EIENDOMSDRIFT"/>
    <x v="41"/>
    <x v="183"/>
    <x v="2"/>
    <x v="15"/>
    <s v="1900 Interne serviceenheter"/>
    <n v="40"/>
  </r>
  <r>
    <s v="64 EIENDOMSDRIFT"/>
    <x v="41"/>
    <x v="183"/>
    <x v="2"/>
    <x v="15"/>
    <s v="2210 Førskolelokaler/barnehager"/>
    <n v="20"/>
  </r>
  <r>
    <s v="64 EIENDOMSDRIFT"/>
    <x v="41"/>
    <x v="183"/>
    <x v="2"/>
    <x v="15"/>
    <s v="2220 Skolelokaler"/>
    <n v="150"/>
  </r>
  <r>
    <s v="64 EIENDOMSDRIFT"/>
    <x v="41"/>
    <x v="183"/>
    <x v="2"/>
    <x v="15"/>
    <s v="2850 Tjenester utenfor ordinær kommunalt ansva"/>
    <n v="20"/>
  </r>
  <r>
    <s v="64 EIENDOMSDRIFT"/>
    <x v="41"/>
    <x v="183"/>
    <x v="2"/>
    <x v="47"/>
    <s v="1300 Administrasjonslokaler"/>
    <n v="10"/>
  </r>
  <r>
    <s v="64 EIENDOMSDRIFT"/>
    <x v="41"/>
    <x v="183"/>
    <x v="2"/>
    <x v="47"/>
    <s v="2220 Skolelokaler"/>
    <n v="20"/>
  </r>
  <r>
    <s v="64 EIENDOMSDRIFT"/>
    <x v="41"/>
    <x v="183"/>
    <x v="2"/>
    <x v="47"/>
    <s v="2650 Kommunalt disponerte boliger"/>
    <n v="20"/>
  </r>
  <r>
    <s v="64 EIENDOMSDRIFT"/>
    <x v="41"/>
    <x v="183"/>
    <x v="2"/>
    <x v="47"/>
    <s v="2850 Tjenester utenfor ordinær kommunalt ansva"/>
    <n v="20"/>
  </r>
  <r>
    <s v="64 EIENDOMSDRIFT"/>
    <x v="41"/>
    <x v="183"/>
    <x v="2"/>
    <x v="47"/>
    <s v="3200 Kommunal næringsvirksomhet"/>
    <n v="10"/>
  </r>
  <r>
    <s v="64 EIENDOMSDRIFT"/>
    <x v="41"/>
    <x v="183"/>
    <x v="2"/>
    <x v="89"/>
    <s v="1300 Administrasjonslokaler"/>
    <n v="10"/>
  </r>
  <r>
    <s v="64 EIENDOMSDRIFT"/>
    <x v="41"/>
    <x v="183"/>
    <x v="2"/>
    <x v="89"/>
    <s v="2220 Skolelokaler"/>
    <n v="120"/>
  </r>
  <r>
    <s v="64 EIENDOMSDRIFT"/>
    <x v="41"/>
    <x v="183"/>
    <x v="2"/>
    <x v="89"/>
    <s v="3730 Kino"/>
    <n v="10"/>
  </r>
  <r>
    <s v="64 EIENDOMSDRIFT"/>
    <x v="41"/>
    <x v="183"/>
    <x v="2"/>
    <x v="65"/>
    <s v="1300 Administrasjonslokaler"/>
    <n v="70"/>
  </r>
  <r>
    <s v="64 EIENDOMSDRIFT"/>
    <x v="41"/>
    <x v="183"/>
    <x v="2"/>
    <x v="65"/>
    <s v="2210 Førskolelokaler/barnehager"/>
    <n v="90"/>
  </r>
  <r>
    <s v="64 EIENDOMSDRIFT"/>
    <x v="41"/>
    <x v="183"/>
    <x v="2"/>
    <x v="65"/>
    <s v="2220 Skolelokaler"/>
    <n v="540"/>
  </r>
  <r>
    <s v="64 EIENDOMSDRIFT"/>
    <x v="41"/>
    <x v="183"/>
    <x v="2"/>
    <x v="65"/>
    <s v="2540 Helse og omsorgstjenester til hjemmeboend"/>
    <n v="10"/>
  </r>
  <r>
    <s v="64 EIENDOMSDRIFT"/>
    <x v="41"/>
    <x v="183"/>
    <x v="2"/>
    <x v="65"/>
    <s v="2650 Kommunalt disponerte boliger"/>
    <n v="10"/>
  </r>
  <r>
    <s v="64 EIENDOMSDRIFT"/>
    <x v="41"/>
    <x v="183"/>
    <x v="2"/>
    <x v="65"/>
    <s v="2850 Tjenester utenfor ordinær kommunalt ansva"/>
    <n v="30"/>
  </r>
  <r>
    <s v="64 EIENDOMSDRIFT"/>
    <x v="41"/>
    <x v="183"/>
    <x v="2"/>
    <x v="65"/>
    <s v="3200 Kommunal næringsvirksomhet"/>
    <n v="50"/>
  </r>
  <r>
    <s v="64 EIENDOMSDRIFT"/>
    <x v="41"/>
    <x v="183"/>
    <x v="2"/>
    <x v="65"/>
    <s v="3390 Beredskap mot branner og andre ulykker"/>
    <n v="20"/>
  </r>
  <r>
    <s v="64 EIENDOMSDRIFT"/>
    <x v="41"/>
    <x v="183"/>
    <x v="2"/>
    <x v="65"/>
    <s v="3700 Bibliotek"/>
    <n v="10"/>
  </r>
  <r>
    <s v="64 EIENDOMSDRIFT"/>
    <x v="41"/>
    <x v="183"/>
    <x v="2"/>
    <x v="65"/>
    <s v="3730 Kino"/>
    <n v="40"/>
  </r>
  <r>
    <s v="64 EIENDOMSDRIFT"/>
    <x v="41"/>
    <x v="183"/>
    <x v="2"/>
    <x v="31"/>
    <s v="1900 Interne serviceenheter"/>
    <n v="10"/>
  </r>
  <r>
    <s v="64 EIENDOMSDRIFT"/>
    <x v="41"/>
    <x v="183"/>
    <x v="3"/>
    <x v="16"/>
    <s v="2220 Skolelokaler"/>
    <n v="320"/>
  </r>
  <r>
    <s v="64 EIENDOMSDRIFT"/>
    <x v="41"/>
    <x v="183"/>
    <x v="6"/>
    <x v="38"/>
    <s v="1900 Interne serviceenheter"/>
    <n v="-80"/>
  </r>
  <r>
    <s v="64 EIENDOMSDRIFT"/>
    <x v="41"/>
    <x v="183"/>
    <x v="6"/>
    <x v="106"/>
    <s v="1300 Administrasjonslokaler"/>
    <n v="-120"/>
  </r>
  <r>
    <s v="64 EIENDOMSDRIFT"/>
    <x v="41"/>
    <x v="183"/>
    <x v="6"/>
    <x v="106"/>
    <s v="2650 Kommunalt disponerte boliger"/>
    <n v="-70"/>
  </r>
  <r>
    <s v="64 EIENDOMSDRIFT"/>
    <x v="41"/>
    <x v="183"/>
    <x v="6"/>
    <x v="106"/>
    <s v="2850 Tjenester utenfor ordinær kommunalt ansva"/>
    <n v="-140"/>
  </r>
  <r>
    <s v="64 EIENDOMSDRIFT"/>
    <x v="41"/>
    <x v="183"/>
    <x v="6"/>
    <x v="106"/>
    <s v="3200 Kommunal næringsvirksomhet"/>
    <n v="-10"/>
  </r>
  <r>
    <s v="64 EIENDOMSDRIFT"/>
    <x v="41"/>
    <x v="183"/>
    <x v="4"/>
    <x v="18"/>
    <s v="2220 Skolelokaler"/>
    <n v="-320"/>
  </r>
  <r>
    <s v="64 EIENDOMSDRIFT"/>
    <x v="41"/>
    <x v="184"/>
    <x v="0"/>
    <x v="0"/>
    <s v="1900 Interne serviceenheter"/>
    <n v="1129"/>
  </r>
  <r>
    <s v="64 EIENDOMSDRIFT"/>
    <x v="41"/>
    <x v="184"/>
    <x v="0"/>
    <x v="0"/>
    <s v="2650 Kommunalt disponerte boliger"/>
    <n v="406"/>
  </r>
  <r>
    <s v="64 EIENDOMSDRIFT"/>
    <x v="41"/>
    <x v="184"/>
    <x v="0"/>
    <x v="95"/>
    <s v="2650 Kommunalt disponerte boliger"/>
    <n v="2"/>
  </r>
  <r>
    <s v="64 EIENDOMSDRIFT"/>
    <x v="41"/>
    <x v="184"/>
    <x v="0"/>
    <x v="61"/>
    <s v="1210 Forvaltningsutgifter i eiendomsforvaltnin"/>
    <n v="1"/>
  </r>
  <r>
    <s v="64 EIENDOMSDRIFT"/>
    <x v="41"/>
    <x v="184"/>
    <x v="0"/>
    <x v="61"/>
    <s v="1900 Interne serviceenheter"/>
    <n v="40"/>
  </r>
  <r>
    <s v="64 EIENDOMSDRIFT"/>
    <x v="41"/>
    <x v="184"/>
    <x v="0"/>
    <x v="61"/>
    <s v="2220 Skolelokaler"/>
    <n v="16"/>
  </r>
  <r>
    <s v="64 EIENDOMSDRIFT"/>
    <x v="41"/>
    <x v="184"/>
    <x v="0"/>
    <x v="61"/>
    <s v="2650 Kommunalt disponerte boliger"/>
    <n v="5"/>
  </r>
  <r>
    <s v="64 EIENDOMSDRIFT"/>
    <x v="41"/>
    <x v="184"/>
    <x v="0"/>
    <x v="1"/>
    <s v="1900 Interne serviceenheter"/>
    <n v="5"/>
  </r>
  <r>
    <s v="64 EIENDOMSDRIFT"/>
    <x v="41"/>
    <x v="184"/>
    <x v="0"/>
    <x v="3"/>
    <s v="1900 Interne serviceenheter"/>
    <n v="181"/>
  </r>
  <r>
    <s v="64 EIENDOMSDRIFT"/>
    <x v="41"/>
    <x v="184"/>
    <x v="0"/>
    <x v="3"/>
    <s v="2650 Kommunalt disponerte boliger"/>
    <n v="66"/>
  </r>
  <r>
    <s v="64 EIENDOMSDRIFT"/>
    <x v="41"/>
    <x v="184"/>
    <x v="0"/>
    <x v="4"/>
    <s v="1900 Interne serviceenheter"/>
    <n v="2"/>
  </r>
  <r>
    <s v="64 EIENDOMSDRIFT"/>
    <x v="41"/>
    <x v="184"/>
    <x v="0"/>
    <x v="5"/>
    <s v="1900 Interne serviceenheter"/>
    <n v="192"/>
  </r>
  <r>
    <s v="64 EIENDOMSDRIFT"/>
    <x v="41"/>
    <x v="184"/>
    <x v="0"/>
    <x v="5"/>
    <s v="2220 Skolelokaler"/>
    <n v="2"/>
  </r>
  <r>
    <s v="64 EIENDOMSDRIFT"/>
    <x v="41"/>
    <x v="184"/>
    <x v="0"/>
    <x v="5"/>
    <s v="2650 Kommunalt disponerte boliger"/>
    <n v="67"/>
  </r>
  <r>
    <s v="64 EIENDOMSDRIFT"/>
    <x v="41"/>
    <x v="184"/>
    <x v="1"/>
    <x v="112"/>
    <s v="2650 Kommunalt disponerte boliger"/>
    <n v="10"/>
  </r>
  <r>
    <s v="64 EIENDOMSDRIFT"/>
    <x v="41"/>
    <x v="184"/>
    <x v="1"/>
    <x v="52"/>
    <s v="2650 Kommunalt disponerte boliger"/>
    <n v="110"/>
  </r>
  <r>
    <s v="64 EIENDOMSDRIFT"/>
    <x v="41"/>
    <x v="184"/>
    <x v="1"/>
    <x v="84"/>
    <s v="1900 Interne serviceenheter"/>
    <n v="30"/>
  </r>
  <r>
    <s v="64 EIENDOMSDRIFT"/>
    <x v="41"/>
    <x v="184"/>
    <x v="1"/>
    <x v="53"/>
    <s v="2650 Kommunalt disponerte boliger"/>
    <n v="80"/>
  </r>
  <r>
    <s v="64 EIENDOMSDRIFT"/>
    <x v="41"/>
    <x v="184"/>
    <x v="1"/>
    <x v="13"/>
    <s v="1900 Interne serviceenheter"/>
    <n v="10"/>
  </r>
  <r>
    <s v="64 EIENDOMSDRIFT"/>
    <x v="41"/>
    <x v="184"/>
    <x v="1"/>
    <x v="72"/>
    <s v="2650 Kommunalt disponerte boliger"/>
    <n v="2770"/>
  </r>
  <r>
    <s v="64 EIENDOMSDRIFT"/>
    <x v="41"/>
    <x v="184"/>
    <x v="1"/>
    <x v="25"/>
    <s v="2560 Akutthjelp helse- og omsorgstjenesten"/>
    <n v="10"/>
  </r>
  <r>
    <s v="64 EIENDOMSDRIFT"/>
    <x v="41"/>
    <x v="184"/>
    <x v="1"/>
    <x v="25"/>
    <s v="2650 Kommunalt disponerte boliger"/>
    <n v="10080"/>
  </r>
  <r>
    <s v="64 EIENDOMSDRIFT"/>
    <x v="41"/>
    <x v="184"/>
    <x v="1"/>
    <x v="123"/>
    <s v="2650 Kommunalt disponerte boliger"/>
    <n v="-3100"/>
  </r>
  <r>
    <s v="64 EIENDOMSDRIFT"/>
    <x v="41"/>
    <x v="184"/>
    <x v="1"/>
    <x v="125"/>
    <s v="2650 Kommunalt disponerte boliger"/>
    <n v="-360"/>
  </r>
  <r>
    <s v="64 EIENDOMSDRIFT"/>
    <x v="41"/>
    <x v="184"/>
    <x v="1"/>
    <x v="14"/>
    <s v="2220 Skolelokaler"/>
    <n v="10"/>
  </r>
  <r>
    <s v="64 EIENDOMSDRIFT"/>
    <x v="41"/>
    <x v="184"/>
    <x v="1"/>
    <x v="14"/>
    <s v="2650 Kommunalt disponerte boliger"/>
    <n v="40"/>
  </r>
  <r>
    <s v="64 EIENDOMSDRIFT"/>
    <x v="41"/>
    <x v="184"/>
    <x v="1"/>
    <x v="87"/>
    <s v="2650 Kommunalt disponerte boliger"/>
    <n v="3410"/>
  </r>
  <r>
    <s v="64 EIENDOMSDRIFT"/>
    <x v="41"/>
    <x v="184"/>
    <x v="2"/>
    <x v="15"/>
    <s v="1300 Administrasjonslokaler"/>
    <n v="10"/>
  </r>
  <r>
    <s v="64 EIENDOMSDRIFT"/>
    <x v="41"/>
    <x v="184"/>
    <x v="2"/>
    <x v="47"/>
    <s v="2650 Kommunalt disponerte boliger"/>
    <n v="50"/>
  </r>
  <r>
    <s v="64 EIENDOMSDRIFT"/>
    <x v="41"/>
    <x v="184"/>
    <x v="2"/>
    <x v="90"/>
    <s v="2650 Kommunalt disponerte boliger"/>
    <n v="270"/>
  </r>
  <r>
    <s v="64 EIENDOMSDRIFT"/>
    <x v="41"/>
    <x v="184"/>
    <x v="2"/>
    <x v="150"/>
    <s v="2650 Kommunalt disponerte boliger"/>
    <n v="1330"/>
  </r>
  <r>
    <s v="64 EIENDOMSDRIFT"/>
    <x v="41"/>
    <x v="184"/>
    <x v="2"/>
    <x v="48"/>
    <s v="2650 Kommunalt disponerte boliger"/>
    <n v="5080"/>
  </r>
  <r>
    <s v="64 EIENDOMSDRIFT"/>
    <x v="41"/>
    <x v="184"/>
    <x v="2"/>
    <x v="109"/>
    <s v="2650 Kommunalt disponerte boliger"/>
    <n v="810"/>
  </r>
  <r>
    <s v="64 EIENDOMSDRIFT"/>
    <x v="41"/>
    <x v="184"/>
    <x v="2"/>
    <x v="65"/>
    <s v="2650 Kommunalt disponerte boliger"/>
    <n v="20"/>
  </r>
  <r>
    <s v="64 EIENDOMSDRIFT"/>
    <x v="41"/>
    <x v="184"/>
    <x v="3"/>
    <x v="16"/>
    <s v="2650 Kommunalt disponerte boliger"/>
    <n v="3000"/>
  </r>
  <r>
    <s v="64 EIENDOMSDRIFT"/>
    <x v="41"/>
    <x v="184"/>
    <x v="3"/>
    <x v="138"/>
    <s v="2650 Kommunalt disponerte boliger"/>
    <n v="10"/>
  </r>
  <r>
    <s v="64 EIENDOMSDRIFT"/>
    <x v="41"/>
    <x v="184"/>
    <x v="3"/>
    <x v="129"/>
    <s v="2650 Kommunalt disponerte boliger"/>
    <n v="10"/>
  </r>
  <r>
    <s v="64 EIENDOMSDRIFT"/>
    <x v="41"/>
    <x v="184"/>
    <x v="3"/>
    <x v="17"/>
    <s v="2340 Aktiviserings- og servicetjenester overfor eldre og personer med funksjonsnedset"/>
    <n v="2100"/>
  </r>
  <r>
    <s v="64 EIENDOMSDRIFT"/>
    <x v="41"/>
    <x v="184"/>
    <x v="6"/>
    <x v="38"/>
    <s v="3150 Boligbygging og fysiske bomiljøtiltak"/>
    <n v="-170"/>
  </r>
  <r>
    <s v="64 EIENDOMSDRIFT"/>
    <x v="41"/>
    <x v="184"/>
    <x v="6"/>
    <x v="92"/>
    <s v="2650 Kommunalt disponerte boliger"/>
    <n v="-41000"/>
  </r>
  <r>
    <s v="64 EIENDOMSDRIFT"/>
    <x v="41"/>
    <x v="184"/>
    <x v="6"/>
    <x v="91"/>
    <s v="3200 Kommunal næringsvirksomhet"/>
    <n v="-70"/>
  </r>
  <r>
    <s v="64 EIENDOMSDRIFT"/>
    <x v="41"/>
    <x v="184"/>
    <x v="6"/>
    <x v="91"/>
    <s v="3250 Tilrettelegging og bistand for næringsliv"/>
    <n v="-80"/>
  </r>
  <r>
    <s v="64 EIENDOMSDRIFT"/>
    <x v="41"/>
    <x v="184"/>
    <x v="6"/>
    <x v="162"/>
    <s v="3150 Boligbygging og fysiske bomiljøtiltak"/>
    <n v="-80"/>
  </r>
  <r>
    <s v="64 EIENDOMSDRIFT"/>
    <x v="41"/>
    <x v="184"/>
    <x v="6"/>
    <x v="162"/>
    <s v="3250 Tilrettelegging og bistand for næringsliv"/>
    <n v="-630"/>
  </r>
  <r>
    <s v="64 EIENDOMSDRIFT"/>
    <x v="41"/>
    <x v="184"/>
    <x v="6"/>
    <x v="118"/>
    <s v="2650 Kommunalt disponerte boliger"/>
    <n v="-2180"/>
  </r>
  <r>
    <s v="64 EIENDOMSDRIFT"/>
    <x v="41"/>
    <x v="184"/>
    <x v="6"/>
    <x v="106"/>
    <s v="1300 Administrasjonslokaler"/>
    <n v="-20"/>
  </r>
  <r>
    <s v="64 EIENDOMSDRIFT"/>
    <x v="41"/>
    <x v="184"/>
    <x v="6"/>
    <x v="106"/>
    <s v="1900 Interne serviceenheter"/>
    <n v="-20"/>
  </r>
  <r>
    <s v="64 EIENDOMSDRIFT"/>
    <x v="41"/>
    <x v="184"/>
    <x v="6"/>
    <x v="106"/>
    <s v="2650 Kommunalt disponerte boliger"/>
    <n v="-150"/>
  </r>
  <r>
    <s v="64 EIENDOMSDRIFT"/>
    <x v="41"/>
    <x v="184"/>
    <x v="6"/>
    <x v="145"/>
    <s v="1900 Interne serviceenheter"/>
    <n v="-490"/>
  </r>
  <r>
    <s v="64 EIENDOMSDRIFT"/>
    <x v="41"/>
    <x v="184"/>
    <x v="6"/>
    <x v="145"/>
    <s v="2210 Førskolelokaler/barnehager"/>
    <n v="-70"/>
  </r>
  <r>
    <s v="64 EIENDOMSDRIFT"/>
    <x v="41"/>
    <x v="184"/>
    <x v="6"/>
    <x v="145"/>
    <s v="2650 Kommunalt disponerte boliger"/>
    <n v="-150"/>
  </r>
  <r>
    <s v="64 EIENDOMSDRIFT"/>
    <x v="41"/>
    <x v="184"/>
    <x v="4"/>
    <x v="18"/>
    <s v="2650 Kommunalt disponerte boliger"/>
    <n v="-3000"/>
  </r>
  <r>
    <s v="64 EIENDOMSDRIFT"/>
    <x v="41"/>
    <x v="184"/>
    <x v="4"/>
    <x v="43"/>
    <s v="2650 Kommunalt disponerte boliger"/>
    <n v="-800"/>
  </r>
  <r>
    <s v="64 EIENDOMSDRIFT"/>
    <x v="41"/>
    <x v="185"/>
    <x v="0"/>
    <x v="0"/>
    <s v="1300 Administrasjonslokaler"/>
    <n v="202"/>
  </r>
  <r>
    <s v="64 EIENDOMSDRIFT"/>
    <x v="41"/>
    <x v="185"/>
    <x v="0"/>
    <x v="0"/>
    <s v="3200 Kommunal næringsvirksomhet"/>
    <n v="55"/>
  </r>
  <r>
    <s v="64 EIENDOMSDRIFT"/>
    <x v="41"/>
    <x v="185"/>
    <x v="0"/>
    <x v="0"/>
    <s v="3250 Tilrettelegging og bistand for næringsliv"/>
    <n v="40"/>
  </r>
  <r>
    <s v="64 EIENDOMSDRIFT"/>
    <x v="41"/>
    <x v="185"/>
    <x v="0"/>
    <x v="3"/>
    <s v="1300 Administrasjonslokaler"/>
    <n v="32"/>
  </r>
  <r>
    <s v="64 EIENDOMSDRIFT"/>
    <x v="41"/>
    <x v="185"/>
    <x v="0"/>
    <x v="3"/>
    <s v="3200 Kommunal næringsvirksomhet"/>
    <n v="9"/>
  </r>
  <r>
    <s v="64 EIENDOMSDRIFT"/>
    <x v="41"/>
    <x v="185"/>
    <x v="0"/>
    <x v="3"/>
    <s v="3250 Tilrettelegging og bistand for næringsliv"/>
    <n v="6"/>
  </r>
  <r>
    <s v="64 EIENDOMSDRIFT"/>
    <x v="41"/>
    <x v="185"/>
    <x v="0"/>
    <x v="4"/>
    <s v="1300 Administrasjonslokaler"/>
    <n v="1"/>
  </r>
  <r>
    <s v="64 EIENDOMSDRIFT"/>
    <x v="41"/>
    <x v="185"/>
    <x v="0"/>
    <x v="5"/>
    <s v="1300 Administrasjonslokaler"/>
    <n v="33"/>
  </r>
  <r>
    <s v="64 EIENDOMSDRIFT"/>
    <x v="41"/>
    <x v="185"/>
    <x v="0"/>
    <x v="5"/>
    <s v="3200 Kommunal næringsvirksomhet"/>
    <n v="9"/>
  </r>
  <r>
    <s v="64 EIENDOMSDRIFT"/>
    <x v="41"/>
    <x v="185"/>
    <x v="0"/>
    <x v="5"/>
    <s v="3250 Tilrettelegging og bistand for næringsliv"/>
    <n v="7"/>
  </r>
  <r>
    <s v="64 EIENDOMSDRIFT"/>
    <x v="41"/>
    <x v="185"/>
    <x v="1"/>
    <x v="22"/>
    <s v="3250 Tilrettelegging og bistand for næringsliv"/>
    <n v="10"/>
  </r>
  <r>
    <s v="64 EIENDOMSDRIFT"/>
    <x v="41"/>
    <x v="185"/>
    <x v="1"/>
    <x v="51"/>
    <s v="3250 Tilrettelegging og bistand for næringsliv"/>
    <n v="10"/>
  </r>
  <r>
    <s v="64 EIENDOMSDRIFT"/>
    <x v="41"/>
    <x v="185"/>
    <x v="1"/>
    <x v="6"/>
    <s v="1300 Administrasjonslokaler"/>
    <n v="10"/>
  </r>
  <r>
    <s v="64 EIENDOMSDRIFT"/>
    <x v="41"/>
    <x v="185"/>
    <x v="1"/>
    <x v="7"/>
    <s v="1300 Administrasjonslokaler"/>
    <n v="30"/>
  </r>
  <r>
    <s v="64 EIENDOMSDRIFT"/>
    <x v="41"/>
    <x v="185"/>
    <x v="1"/>
    <x v="41"/>
    <s v="1300 Administrasjonslokaler"/>
    <n v="10"/>
  </r>
  <r>
    <s v="64 EIENDOMSDRIFT"/>
    <x v="41"/>
    <x v="185"/>
    <x v="1"/>
    <x v="41"/>
    <s v="1900 Interne serviceenheter"/>
    <n v="10"/>
  </r>
  <r>
    <s v="64 EIENDOMSDRIFT"/>
    <x v="41"/>
    <x v="185"/>
    <x v="1"/>
    <x v="30"/>
    <s v="1900 Interne serviceenheter"/>
    <n v="10"/>
  </r>
  <r>
    <s v="64 EIENDOMSDRIFT"/>
    <x v="41"/>
    <x v="185"/>
    <x v="1"/>
    <x v="52"/>
    <s v="1300 Administrasjonslokaler"/>
    <n v="10"/>
  </r>
  <r>
    <s v="64 EIENDOMSDRIFT"/>
    <x v="41"/>
    <x v="185"/>
    <x v="1"/>
    <x v="53"/>
    <s v="3250 Tilrettelegging og bistand for næringsliv"/>
    <n v="10"/>
  </r>
  <r>
    <s v="64 EIENDOMSDRIFT"/>
    <x v="41"/>
    <x v="185"/>
    <x v="1"/>
    <x v="72"/>
    <s v="1300 Administrasjonslokaler"/>
    <n v="1200"/>
  </r>
  <r>
    <s v="64 EIENDOMSDRIFT"/>
    <x v="41"/>
    <x v="185"/>
    <x v="1"/>
    <x v="72"/>
    <s v="1900 Interne serviceenheter"/>
    <n v="190"/>
  </r>
  <r>
    <s v="64 EIENDOMSDRIFT"/>
    <x v="41"/>
    <x v="185"/>
    <x v="1"/>
    <x v="72"/>
    <s v="2310 Aktivitetstilbud barn og unge"/>
    <n v="20"/>
  </r>
  <r>
    <s v="64 EIENDOMSDRIFT"/>
    <x v="41"/>
    <x v="185"/>
    <x v="1"/>
    <x v="72"/>
    <s v="2730 Arbeidsrettede tiltak i kommunal regi"/>
    <n v="40"/>
  </r>
  <r>
    <s v="64 EIENDOMSDRIFT"/>
    <x v="41"/>
    <x v="185"/>
    <x v="1"/>
    <x v="72"/>
    <s v="3200 Kommunal næringsvirksomhet"/>
    <n v="110"/>
  </r>
  <r>
    <s v="64 EIENDOMSDRIFT"/>
    <x v="41"/>
    <x v="185"/>
    <x v="1"/>
    <x v="72"/>
    <s v="3250 Tilrettelegging og bistand for næringsliv"/>
    <n v="250"/>
  </r>
  <r>
    <s v="64 EIENDOMSDRIFT"/>
    <x v="41"/>
    <x v="185"/>
    <x v="1"/>
    <x v="72"/>
    <s v="3650 Kulturminnevern"/>
    <n v="10"/>
  </r>
  <r>
    <s v="64 EIENDOMSDRIFT"/>
    <x v="41"/>
    <x v="185"/>
    <x v="1"/>
    <x v="85"/>
    <s v="1300 Administrasjonslokaler"/>
    <n v="40"/>
  </r>
  <r>
    <s v="64 EIENDOMSDRIFT"/>
    <x v="41"/>
    <x v="185"/>
    <x v="1"/>
    <x v="98"/>
    <s v="1300 Administrasjonslokaler"/>
    <n v="100"/>
  </r>
  <r>
    <s v="64 EIENDOMSDRIFT"/>
    <x v="41"/>
    <x v="185"/>
    <x v="1"/>
    <x v="88"/>
    <s v="1210 Forvaltningsutgifter i eiendomsforvaltnin"/>
    <n v="40"/>
  </r>
  <r>
    <s v="64 EIENDOMSDRIFT"/>
    <x v="41"/>
    <x v="185"/>
    <x v="1"/>
    <x v="25"/>
    <s v="1900 Interne serviceenheter"/>
    <n v="6510"/>
  </r>
  <r>
    <s v="64 EIENDOMSDRIFT"/>
    <x v="41"/>
    <x v="185"/>
    <x v="1"/>
    <x v="25"/>
    <s v="3200 Kommunal næringsvirksomhet"/>
    <n v="850"/>
  </r>
  <r>
    <s v="64 EIENDOMSDRIFT"/>
    <x v="41"/>
    <x v="185"/>
    <x v="1"/>
    <x v="25"/>
    <s v="3250 Tilrettelegging og bistand for næringsliv"/>
    <n v="290"/>
  </r>
  <r>
    <s v="64 EIENDOMSDRIFT"/>
    <x v="41"/>
    <x v="185"/>
    <x v="1"/>
    <x v="123"/>
    <s v="2020 Grunnskole"/>
    <n v="-1490"/>
  </r>
  <r>
    <s v="64 EIENDOMSDRIFT"/>
    <x v="41"/>
    <x v="185"/>
    <x v="1"/>
    <x v="123"/>
    <s v="2330 Annet forebyggende helsearbeid"/>
    <n v="-3720"/>
  </r>
  <r>
    <s v="64 EIENDOMSDRIFT"/>
    <x v="41"/>
    <x v="185"/>
    <x v="1"/>
    <x v="123"/>
    <s v="2540 Helse og omsorgstjenester til hjemmeboend"/>
    <n v="-750"/>
  </r>
  <r>
    <s v="64 EIENDOMSDRIFT"/>
    <x v="41"/>
    <x v="185"/>
    <x v="1"/>
    <x v="123"/>
    <s v="2650 Kommunalt disponerte boliger"/>
    <n v="-1090"/>
  </r>
  <r>
    <s v="64 EIENDOMSDRIFT"/>
    <x v="41"/>
    <x v="185"/>
    <x v="1"/>
    <x v="123"/>
    <s v="3380 Forebygging av branner og andre ulykker"/>
    <n v="-200"/>
  </r>
  <r>
    <s v="64 EIENDOMSDRIFT"/>
    <x v="41"/>
    <x v="185"/>
    <x v="1"/>
    <x v="123"/>
    <s v="3390 Beredskap mot branner og andre ulykker"/>
    <n v="-1490"/>
  </r>
  <r>
    <s v="64 EIENDOMSDRIFT"/>
    <x v="41"/>
    <x v="185"/>
    <x v="1"/>
    <x v="14"/>
    <s v="1300 Administrasjonslokaler"/>
    <n v="10"/>
  </r>
  <r>
    <s v="64 EIENDOMSDRIFT"/>
    <x v="41"/>
    <x v="185"/>
    <x v="1"/>
    <x v="14"/>
    <s v="3200 Kommunal næringsvirksomhet"/>
    <n v="90"/>
  </r>
  <r>
    <s v="64 EIENDOMSDRIFT"/>
    <x v="41"/>
    <x v="185"/>
    <x v="1"/>
    <x v="87"/>
    <s v="1300 Administrasjonslokaler"/>
    <n v="390"/>
  </r>
  <r>
    <s v="64 EIENDOMSDRIFT"/>
    <x v="41"/>
    <x v="185"/>
    <x v="1"/>
    <x v="87"/>
    <s v="1900 Interne serviceenheter"/>
    <n v="270"/>
  </r>
  <r>
    <s v="64 EIENDOMSDRIFT"/>
    <x v="41"/>
    <x v="185"/>
    <x v="1"/>
    <x v="87"/>
    <s v="2220 Skolelokaler"/>
    <n v="10"/>
  </r>
  <r>
    <s v="64 EIENDOMSDRIFT"/>
    <x v="41"/>
    <x v="185"/>
    <x v="1"/>
    <x v="87"/>
    <s v="2420 Råd, veiledningog sosialt forebyggende ar"/>
    <n v="10"/>
  </r>
  <r>
    <s v="64 EIENDOMSDRIFT"/>
    <x v="41"/>
    <x v="185"/>
    <x v="1"/>
    <x v="87"/>
    <s v="2730 Arbeidsrettede tiltak i kommunal regi"/>
    <n v="70"/>
  </r>
  <r>
    <s v="64 EIENDOMSDRIFT"/>
    <x v="41"/>
    <x v="185"/>
    <x v="1"/>
    <x v="87"/>
    <s v="3200 Kommunal næringsvirksomhet"/>
    <n v="-10"/>
  </r>
  <r>
    <s v="64 EIENDOMSDRIFT"/>
    <x v="41"/>
    <x v="185"/>
    <x v="1"/>
    <x v="87"/>
    <s v="3650 Kulturminnevern"/>
    <n v="10"/>
  </r>
  <r>
    <s v="64 EIENDOMSDRIFT"/>
    <x v="41"/>
    <x v="185"/>
    <x v="1"/>
    <x v="87"/>
    <s v="3860 Kommunale kulturbygg"/>
    <n v="10"/>
  </r>
  <r>
    <s v="64 EIENDOMSDRIFT"/>
    <x v="41"/>
    <x v="185"/>
    <x v="2"/>
    <x v="15"/>
    <s v="1300 Administrasjonslokaler"/>
    <n v="20"/>
  </r>
  <r>
    <s v="64 EIENDOMSDRIFT"/>
    <x v="41"/>
    <x v="185"/>
    <x v="2"/>
    <x v="47"/>
    <s v="3250 Tilrettelegging og bistand for næringsliv"/>
    <n v="10"/>
  </r>
  <r>
    <s v="64 EIENDOMSDRIFT"/>
    <x v="41"/>
    <x v="185"/>
    <x v="2"/>
    <x v="90"/>
    <s v="1300 Administrasjonslokaler"/>
    <n v="440"/>
  </r>
  <r>
    <s v="64 EIENDOMSDRIFT"/>
    <x v="41"/>
    <x v="185"/>
    <x v="2"/>
    <x v="90"/>
    <s v="1900 Interne serviceenheter"/>
    <n v="10"/>
  </r>
  <r>
    <s v="64 EIENDOMSDRIFT"/>
    <x v="41"/>
    <x v="185"/>
    <x v="2"/>
    <x v="90"/>
    <s v="2220 Skolelokaler"/>
    <n v="10"/>
  </r>
  <r>
    <s v="64 EIENDOMSDRIFT"/>
    <x v="41"/>
    <x v="185"/>
    <x v="2"/>
    <x v="90"/>
    <s v="3200 Kommunal næringsvirksomhet"/>
    <n v="100"/>
  </r>
  <r>
    <s v="64 EIENDOMSDRIFT"/>
    <x v="41"/>
    <x v="185"/>
    <x v="2"/>
    <x v="90"/>
    <s v="3250 Tilrettelegging og bistand for næringsliv"/>
    <n v="10"/>
  </r>
  <r>
    <s v="64 EIENDOMSDRIFT"/>
    <x v="41"/>
    <x v="185"/>
    <x v="2"/>
    <x v="90"/>
    <s v="3650 Kulturminnevern"/>
    <n v="10"/>
  </r>
  <r>
    <s v="64 EIENDOMSDRIFT"/>
    <x v="41"/>
    <x v="185"/>
    <x v="2"/>
    <x v="150"/>
    <s v="1300 Administrasjonslokaler"/>
    <n v="190"/>
  </r>
  <r>
    <s v="64 EIENDOMSDRIFT"/>
    <x v="41"/>
    <x v="185"/>
    <x v="2"/>
    <x v="150"/>
    <s v="1900 Interne serviceenheter"/>
    <n v="20"/>
  </r>
  <r>
    <s v="64 EIENDOMSDRIFT"/>
    <x v="41"/>
    <x v="185"/>
    <x v="2"/>
    <x v="150"/>
    <s v="2610 Institusjonslokaler"/>
    <n v="20"/>
  </r>
  <r>
    <s v="64 EIENDOMSDRIFT"/>
    <x v="41"/>
    <x v="185"/>
    <x v="2"/>
    <x v="150"/>
    <s v="2650 Kommunalt disponerte boliger"/>
    <n v="10"/>
  </r>
  <r>
    <s v="64 EIENDOMSDRIFT"/>
    <x v="41"/>
    <x v="185"/>
    <x v="2"/>
    <x v="150"/>
    <s v="3200 Kommunal næringsvirksomhet"/>
    <n v="40"/>
  </r>
  <r>
    <s v="64 EIENDOMSDRIFT"/>
    <x v="41"/>
    <x v="185"/>
    <x v="2"/>
    <x v="150"/>
    <s v="3250 Tilrettelegging og bistand for næringsliv"/>
    <n v="150"/>
  </r>
  <r>
    <s v="64 EIENDOMSDRIFT"/>
    <x v="41"/>
    <x v="185"/>
    <x v="2"/>
    <x v="150"/>
    <s v="3650 Kulturminnevern"/>
    <n v="30"/>
  </r>
  <r>
    <s v="64 EIENDOMSDRIFT"/>
    <x v="41"/>
    <x v="185"/>
    <x v="2"/>
    <x v="48"/>
    <s v="1300 Administrasjonslokaler"/>
    <n v="910"/>
  </r>
  <r>
    <s v="64 EIENDOMSDRIFT"/>
    <x v="41"/>
    <x v="185"/>
    <x v="2"/>
    <x v="48"/>
    <s v="1900 Interne serviceenheter"/>
    <n v="100"/>
  </r>
  <r>
    <s v="64 EIENDOMSDRIFT"/>
    <x v="41"/>
    <x v="185"/>
    <x v="2"/>
    <x v="48"/>
    <s v="2220 Skolelokaler"/>
    <n v="30"/>
  </r>
  <r>
    <s v="64 EIENDOMSDRIFT"/>
    <x v="41"/>
    <x v="185"/>
    <x v="2"/>
    <x v="48"/>
    <s v="2610 Institusjonslokaler"/>
    <n v="90"/>
  </r>
  <r>
    <s v="64 EIENDOMSDRIFT"/>
    <x v="41"/>
    <x v="185"/>
    <x v="2"/>
    <x v="48"/>
    <s v="2730 Arbeidsrettede tiltak i kommunal regi"/>
    <n v="30"/>
  </r>
  <r>
    <s v="64 EIENDOMSDRIFT"/>
    <x v="41"/>
    <x v="185"/>
    <x v="2"/>
    <x v="48"/>
    <s v="3200 Kommunal næringsvirksomhet"/>
    <n v="310"/>
  </r>
  <r>
    <s v="64 EIENDOMSDRIFT"/>
    <x v="41"/>
    <x v="185"/>
    <x v="2"/>
    <x v="48"/>
    <s v="3250 Tilrettelegging og bistand for næringsliv"/>
    <n v="10"/>
  </r>
  <r>
    <s v="64 EIENDOMSDRIFT"/>
    <x v="41"/>
    <x v="185"/>
    <x v="2"/>
    <x v="48"/>
    <s v="3650 Kulturminnevern"/>
    <n v="10"/>
  </r>
  <r>
    <s v="64 EIENDOMSDRIFT"/>
    <x v="41"/>
    <x v="185"/>
    <x v="2"/>
    <x v="109"/>
    <s v="1300 Administrasjonslokaler"/>
    <n v="80"/>
  </r>
  <r>
    <s v="64 EIENDOMSDRIFT"/>
    <x v="41"/>
    <x v="185"/>
    <x v="2"/>
    <x v="109"/>
    <s v="1900 Interne serviceenheter"/>
    <n v="20"/>
  </r>
  <r>
    <s v="64 EIENDOMSDRIFT"/>
    <x v="41"/>
    <x v="185"/>
    <x v="2"/>
    <x v="109"/>
    <s v="2610 Institusjonslokaler"/>
    <n v="80"/>
  </r>
  <r>
    <s v="64 EIENDOMSDRIFT"/>
    <x v="41"/>
    <x v="185"/>
    <x v="2"/>
    <x v="109"/>
    <s v="3200 Kommunal næringsvirksomhet"/>
    <n v="90"/>
  </r>
  <r>
    <s v="64 EIENDOMSDRIFT"/>
    <x v="41"/>
    <x v="185"/>
    <x v="2"/>
    <x v="109"/>
    <s v="3250 Tilrettelegging og bistand for næringsliv"/>
    <n v="50"/>
  </r>
  <r>
    <s v="64 EIENDOMSDRIFT"/>
    <x v="41"/>
    <x v="185"/>
    <x v="2"/>
    <x v="109"/>
    <s v="3650 Kulturminnevern"/>
    <n v="10"/>
  </r>
  <r>
    <s v="64 EIENDOMSDRIFT"/>
    <x v="41"/>
    <x v="185"/>
    <x v="3"/>
    <x v="16"/>
    <s v="1300 Administrasjonslokaler"/>
    <n v="1250"/>
  </r>
  <r>
    <s v="64 EIENDOMSDRIFT"/>
    <x v="41"/>
    <x v="185"/>
    <x v="6"/>
    <x v="92"/>
    <s v="2650 Kommunalt disponerte boliger"/>
    <n v="-220"/>
  </r>
  <r>
    <s v="64 EIENDOMSDRIFT"/>
    <x v="41"/>
    <x v="185"/>
    <x v="6"/>
    <x v="92"/>
    <s v="3250 Tilrettelegging og bistand for næringsliv"/>
    <n v="-200"/>
  </r>
  <r>
    <s v="64 EIENDOMSDRIFT"/>
    <x v="41"/>
    <x v="185"/>
    <x v="6"/>
    <x v="91"/>
    <s v="3200 Kommunal næringsvirksomhet"/>
    <n v="-1920"/>
  </r>
  <r>
    <s v="64 EIENDOMSDRIFT"/>
    <x v="41"/>
    <x v="185"/>
    <x v="6"/>
    <x v="91"/>
    <s v="3250 Tilrettelegging og bistand for næringsliv"/>
    <n v="-2330"/>
  </r>
  <r>
    <s v="64 EIENDOMSDRIFT"/>
    <x v="41"/>
    <x v="185"/>
    <x v="6"/>
    <x v="118"/>
    <s v="2650 Kommunalt disponerte boliger"/>
    <n v="-110"/>
  </r>
  <r>
    <s v="64 EIENDOMSDRIFT"/>
    <x v="41"/>
    <x v="185"/>
    <x v="6"/>
    <x v="106"/>
    <s v="3200 Kommunal næringsvirksomhet"/>
    <n v="-380"/>
  </r>
  <r>
    <s v="64 EIENDOMSDRIFT"/>
    <x v="41"/>
    <x v="185"/>
    <x v="6"/>
    <x v="159"/>
    <s v="3200 Kommunal næringsvirksomhet"/>
    <n v="-330"/>
  </r>
  <r>
    <s v="64 EIENDOMSDRIFT"/>
    <x v="41"/>
    <x v="185"/>
    <x v="6"/>
    <x v="159"/>
    <s v="3250 Tilrettelegging og bistand for næringsliv"/>
    <n v="-260"/>
  </r>
  <r>
    <s v="64 EIENDOMSDRIFT"/>
    <x v="41"/>
    <x v="185"/>
    <x v="6"/>
    <x v="145"/>
    <s v="1900 Interne serviceenheter"/>
    <n v="-10"/>
  </r>
  <r>
    <s v="64 EIENDOMSDRIFT"/>
    <x v="41"/>
    <x v="185"/>
    <x v="4"/>
    <x v="18"/>
    <s v="1300 Administrasjonslokaler"/>
    <n v="-1250"/>
  </r>
  <r>
    <s v="64 EIENDOMSDRIFT"/>
    <x v="41"/>
    <x v="186"/>
    <x v="0"/>
    <x v="0"/>
    <s v="3730 Kino"/>
    <n v="32"/>
  </r>
  <r>
    <s v="64 EIENDOMSDRIFT"/>
    <x v="41"/>
    <x v="186"/>
    <x v="0"/>
    <x v="3"/>
    <s v="3730 Kino"/>
    <n v="5"/>
  </r>
  <r>
    <s v="64 EIENDOMSDRIFT"/>
    <x v="41"/>
    <x v="186"/>
    <x v="0"/>
    <x v="5"/>
    <s v="3730 Kino"/>
    <n v="5"/>
  </r>
  <r>
    <s v="64 EIENDOMSDRIFT"/>
    <x v="41"/>
    <x v="186"/>
    <x v="1"/>
    <x v="52"/>
    <s v="3860 Kommunale kulturbygg"/>
    <n v="10"/>
  </r>
  <r>
    <s v="64 EIENDOMSDRIFT"/>
    <x v="41"/>
    <x v="186"/>
    <x v="1"/>
    <x v="87"/>
    <s v="3850 Andre kulturaktiviteter og tilskudd til andres kulturbygg"/>
    <n v="60"/>
  </r>
  <r>
    <s v="64 EIENDOMSDRIFT"/>
    <x v="41"/>
    <x v="186"/>
    <x v="2"/>
    <x v="90"/>
    <s v="3770 Kulturformidling"/>
    <n v="10"/>
  </r>
  <r>
    <s v="64 EIENDOMSDRIFT"/>
    <x v="41"/>
    <x v="186"/>
    <x v="2"/>
    <x v="90"/>
    <s v="3860 Kommunale kulturbygg"/>
    <n v="10"/>
  </r>
  <r>
    <s v="64 EIENDOMSDRIFT"/>
    <x v="41"/>
    <x v="186"/>
    <x v="2"/>
    <x v="150"/>
    <s v="3700 Bibliotek"/>
    <n v="10"/>
  </r>
  <r>
    <s v="64 EIENDOMSDRIFT"/>
    <x v="41"/>
    <x v="186"/>
    <x v="2"/>
    <x v="150"/>
    <s v="3730 Kino"/>
    <n v="10"/>
  </r>
  <r>
    <s v="64 EIENDOMSDRIFT"/>
    <x v="41"/>
    <x v="186"/>
    <x v="2"/>
    <x v="150"/>
    <s v="3850 Andre kulturaktiviteter og tilskudd til andres kulturbygg"/>
    <n v="20"/>
  </r>
  <r>
    <s v="64 EIENDOMSDRIFT"/>
    <x v="41"/>
    <x v="186"/>
    <x v="2"/>
    <x v="48"/>
    <s v="3250 Tilrettelegging og bistand for næringsliv"/>
    <n v="20"/>
  </r>
  <r>
    <s v="64 EIENDOMSDRIFT"/>
    <x v="41"/>
    <x v="186"/>
    <x v="2"/>
    <x v="48"/>
    <s v="3700 Bibliotek"/>
    <n v="30"/>
  </r>
  <r>
    <s v="64 EIENDOMSDRIFT"/>
    <x v="41"/>
    <x v="186"/>
    <x v="2"/>
    <x v="48"/>
    <s v="3730 Kino"/>
    <n v="40"/>
  </r>
  <r>
    <s v="64 EIENDOMSDRIFT"/>
    <x v="41"/>
    <x v="186"/>
    <x v="2"/>
    <x v="48"/>
    <s v="3850 Andre kulturaktiviteter og tilskudd til andres kulturbygg"/>
    <n v="80"/>
  </r>
  <r>
    <s v="64 EIENDOMSDRIFT"/>
    <x v="41"/>
    <x v="186"/>
    <x v="2"/>
    <x v="48"/>
    <s v="3860 Kommunale kulturbygg"/>
    <n v="350"/>
  </r>
  <r>
    <s v="64 EIENDOMSDRIFT"/>
    <x v="41"/>
    <x v="186"/>
    <x v="2"/>
    <x v="109"/>
    <s v="3850 Andre kulturaktiviteter og tilskudd til andres kulturbygg"/>
    <n v="10"/>
  </r>
  <r>
    <s v="64 EIENDOMSDRIFT"/>
    <x v="41"/>
    <x v="186"/>
    <x v="2"/>
    <x v="109"/>
    <s v="3860 Kommunale kulturbygg"/>
    <n v="30"/>
  </r>
  <r>
    <s v="64 EIENDOMSDRIFT"/>
    <x v="41"/>
    <x v="186"/>
    <x v="3"/>
    <x v="16"/>
    <s v="3860 Kommunale kulturbygg"/>
    <n v="150"/>
  </r>
  <r>
    <s v="64 EIENDOMSDRIFT"/>
    <x v="41"/>
    <x v="186"/>
    <x v="6"/>
    <x v="145"/>
    <s v="3850 Andre kulturaktiviteter og tilskudd til andres kulturbygg"/>
    <n v="-60"/>
  </r>
  <r>
    <s v="64 EIENDOMSDRIFT"/>
    <x v="41"/>
    <x v="186"/>
    <x v="4"/>
    <x v="18"/>
    <s v="3860 Kommunale kulturbygg"/>
    <n v="-150"/>
  </r>
  <r>
    <s v="64 EIENDOMSDRIFT"/>
    <x v="41"/>
    <x v="187"/>
    <x v="0"/>
    <x v="0"/>
    <s v="1900 Interne serviceenheter"/>
    <n v="4516"/>
  </r>
  <r>
    <s v="64 EIENDOMSDRIFT"/>
    <x v="41"/>
    <x v="187"/>
    <x v="0"/>
    <x v="0"/>
    <s v="2210 Førskolelokaler/barnehager"/>
    <n v="368"/>
  </r>
  <r>
    <s v="64 EIENDOMSDRIFT"/>
    <x v="41"/>
    <x v="187"/>
    <x v="0"/>
    <x v="0"/>
    <s v="2220 Skolelokaler"/>
    <n v="1635"/>
  </r>
  <r>
    <s v="64 EIENDOMSDRIFT"/>
    <x v="41"/>
    <x v="187"/>
    <x v="0"/>
    <x v="0"/>
    <s v="2340 Aktiviserings- og servicetjenester overfor eldre og personer med funksjonsnedset"/>
    <n v="407"/>
  </r>
  <r>
    <s v="64 EIENDOMSDRIFT"/>
    <x v="41"/>
    <x v="187"/>
    <x v="0"/>
    <x v="0"/>
    <s v="2530 Helse og omsorgstjenester i institusjon"/>
    <n v="998"/>
  </r>
  <r>
    <s v="64 EIENDOMSDRIFT"/>
    <x v="41"/>
    <x v="187"/>
    <x v="0"/>
    <x v="0"/>
    <s v="3200 Kommunal næringsvirksomhet"/>
    <n v="55"/>
  </r>
  <r>
    <s v="64 EIENDOMSDRIFT"/>
    <x v="41"/>
    <x v="187"/>
    <x v="0"/>
    <x v="95"/>
    <s v="2220 Skolelokaler"/>
    <n v="1"/>
  </r>
  <r>
    <s v="64 EIENDOMSDRIFT"/>
    <x v="41"/>
    <x v="187"/>
    <x v="0"/>
    <x v="95"/>
    <s v="2610 Institusjonslokaler"/>
    <n v="7"/>
  </r>
  <r>
    <s v="64 EIENDOMSDRIFT"/>
    <x v="41"/>
    <x v="187"/>
    <x v="0"/>
    <x v="60"/>
    <s v="2220 Skolelokaler"/>
    <n v="6"/>
  </r>
  <r>
    <s v="64 EIENDOMSDRIFT"/>
    <x v="41"/>
    <x v="187"/>
    <x v="0"/>
    <x v="61"/>
    <s v="1900 Interne serviceenheter"/>
    <n v="10"/>
  </r>
  <r>
    <s v="64 EIENDOMSDRIFT"/>
    <x v="41"/>
    <x v="187"/>
    <x v="0"/>
    <x v="61"/>
    <s v="2220 Skolelokaler"/>
    <n v="1"/>
  </r>
  <r>
    <s v="64 EIENDOMSDRIFT"/>
    <x v="41"/>
    <x v="187"/>
    <x v="0"/>
    <x v="61"/>
    <s v="3200 Kommunal næringsvirksomhet"/>
    <n v="1"/>
  </r>
  <r>
    <s v="64 EIENDOMSDRIFT"/>
    <x v="41"/>
    <x v="187"/>
    <x v="0"/>
    <x v="1"/>
    <s v="1900 Interne serviceenheter"/>
    <n v="35"/>
  </r>
  <r>
    <s v="64 EIENDOMSDRIFT"/>
    <x v="41"/>
    <x v="187"/>
    <x v="0"/>
    <x v="1"/>
    <s v="2220 Skolelokaler"/>
    <n v="22"/>
  </r>
  <r>
    <s v="64 EIENDOMSDRIFT"/>
    <x v="41"/>
    <x v="187"/>
    <x v="0"/>
    <x v="136"/>
    <s v="2220 Skolelokaler"/>
    <n v="3"/>
  </r>
  <r>
    <s v="64 EIENDOMSDRIFT"/>
    <x v="41"/>
    <x v="187"/>
    <x v="0"/>
    <x v="3"/>
    <s v="1900 Interne serviceenheter"/>
    <n v="723"/>
  </r>
  <r>
    <s v="64 EIENDOMSDRIFT"/>
    <x v="41"/>
    <x v="187"/>
    <x v="0"/>
    <x v="3"/>
    <s v="2210 Førskolelokaler/barnehager"/>
    <n v="59"/>
  </r>
  <r>
    <s v="64 EIENDOMSDRIFT"/>
    <x v="41"/>
    <x v="187"/>
    <x v="0"/>
    <x v="3"/>
    <s v="2220 Skolelokaler"/>
    <n v="261"/>
  </r>
  <r>
    <s v="64 EIENDOMSDRIFT"/>
    <x v="41"/>
    <x v="187"/>
    <x v="0"/>
    <x v="3"/>
    <s v="2340 Aktiviserings- og servicetjenester overfor eldre og personer med funksjonsnedset"/>
    <n v="65"/>
  </r>
  <r>
    <s v="64 EIENDOMSDRIFT"/>
    <x v="41"/>
    <x v="187"/>
    <x v="0"/>
    <x v="3"/>
    <s v="2530 Helse og omsorgstjenester i institusjon"/>
    <n v="160"/>
  </r>
  <r>
    <s v="64 EIENDOMSDRIFT"/>
    <x v="41"/>
    <x v="187"/>
    <x v="0"/>
    <x v="3"/>
    <s v="3200 Kommunal næringsvirksomhet"/>
    <n v="9"/>
  </r>
  <r>
    <s v="64 EIENDOMSDRIFT"/>
    <x v="41"/>
    <x v="187"/>
    <x v="0"/>
    <x v="4"/>
    <s v="1900 Interne serviceenheter"/>
    <n v="7"/>
  </r>
  <r>
    <s v="64 EIENDOMSDRIFT"/>
    <x v="41"/>
    <x v="187"/>
    <x v="0"/>
    <x v="4"/>
    <s v="2220 Skolelokaler"/>
    <n v="7"/>
  </r>
  <r>
    <s v="64 EIENDOMSDRIFT"/>
    <x v="41"/>
    <x v="187"/>
    <x v="0"/>
    <x v="4"/>
    <s v="2340 Aktiviserings- og servicetjenester overfor eldre og personer med funksjonsnedset"/>
    <n v="1"/>
  </r>
  <r>
    <s v="64 EIENDOMSDRIFT"/>
    <x v="41"/>
    <x v="187"/>
    <x v="0"/>
    <x v="4"/>
    <s v="2530 Helse og omsorgstjenester i institusjon"/>
    <n v="2"/>
  </r>
  <r>
    <s v="64 EIENDOMSDRIFT"/>
    <x v="41"/>
    <x v="187"/>
    <x v="0"/>
    <x v="5"/>
    <s v="1900 Interne serviceenheter"/>
    <n v="745"/>
  </r>
  <r>
    <s v="64 EIENDOMSDRIFT"/>
    <x v="41"/>
    <x v="187"/>
    <x v="0"/>
    <x v="5"/>
    <s v="2210 Førskolelokaler/barnehager"/>
    <n v="59"/>
  </r>
  <r>
    <s v="64 EIENDOMSDRIFT"/>
    <x v="41"/>
    <x v="187"/>
    <x v="0"/>
    <x v="5"/>
    <s v="2220 Skolelokaler"/>
    <n v="273"/>
  </r>
  <r>
    <s v="64 EIENDOMSDRIFT"/>
    <x v="41"/>
    <x v="187"/>
    <x v="0"/>
    <x v="5"/>
    <s v="2340 Aktiviserings- og servicetjenester overfor eldre og personer med funksjonsnedset"/>
    <n v="67"/>
  </r>
  <r>
    <s v="64 EIENDOMSDRIFT"/>
    <x v="41"/>
    <x v="187"/>
    <x v="0"/>
    <x v="5"/>
    <s v="2530 Helse og omsorgstjenester i institusjon"/>
    <n v="164"/>
  </r>
  <r>
    <s v="64 EIENDOMSDRIFT"/>
    <x v="41"/>
    <x v="187"/>
    <x v="0"/>
    <x v="5"/>
    <s v="2610 Institusjonslokaler"/>
    <n v="1"/>
  </r>
  <r>
    <s v="64 EIENDOMSDRIFT"/>
    <x v="41"/>
    <x v="187"/>
    <x v="0"/>
    <x v="5"/>
    <s v="3200 Kommunal næringsvirksomhet"/>
    <n v="9"/>
  </r>
  <r>
    <s v="64 EIENDOMSDRIFT"/>
    <x v="41"/>
    <x v="187"/>
    <x v="1"/>
    <x v="52"/>
    <s v="2220 Skolelokaler"/>
    <n v="40"/>
  </r>
  <r>
    <s v="64 EIENDOMSDRIFT"/>
    <x v="41"/>
    <x v="187"/>
    <x v="1"/>
    <x v="52"/>
    <s v="2730 Arbeidsrettede tiltak i kommunal regi"/>
    <n v="40"/>
  </r>
  <r>
    <s v="64 EIENDOMSDRIFT"/>
    <x v="41"/>
    <x v="187"/>
    <x v="1"/>
    <x v="10"/>
    <s v="2220 Skolelokaler"/>
    <n v="20"/>
  </r>
  <r>
    <s v="64 EIENDOMSDRIFT"/>
    <x v="41"/>
    <x v="187"/>
    <x v="1"/>
    <x v="53"/>
    <s v="2220 Skolelokaler"/>
    <n v="30"/>
  </r>
  <r>
    <s v="64 EIENDOMSDRIFT"/>
    <x v="41"/>
    <x v="187"/>
    <x v="1"/>
    <x v="13"/>
    <s v="1900 Interne serviceenheter"/>
    <n v="10"/>
  </r>
  <r>
    <s v="64 EIENDOMSDRIFT"/>
    <x v="41"/>
    <x v="187"/>
    <x v="1"/>
    <x v="72"/>
    <s v="2220 Skolelokaler"/>
    <n v="210"/>
  </r>
  <r>
    <s v="64 EIENDOMSDRIFT"/>
    <x v="41"/>
    <x v="187"/>
    <x v="1"/>
    <x v="85"/>
    <s v="2220 Skolelokaler"/>
    <n v="100"/>
  </r>
  <r>
    <s v="64 EIENDOMSDRIFT"/>
    <x v="41"/>
    <x v="187"/>
    <x v="1"/>
    <x v="14"/>
    <s v="2220 Skolelokaler"/>
    <n v="60"/>
  </r>
  <r>
    <s v="64 EIENDOMSDRIFT"/>
    <x v="41"/>
    <x v="187"/>
    <x v="1"/>
    <x v="87"/>
    <s v="2220 Skolelokaler"/>
    <n v="60"/>
  </r>
  <r>
    <s v="64 EIENDOMSDRIFT"/>
    <x v="41"/>
    <x v="187"/>
    <x v="1"/>
    <x v="87"/>
    <s v="3850 Andre kulturaktiviteter og tilskudd til andres kulturbygg"/>
    <n v="10"/>
  </r>
  <r>
    <s v="64 EIENDOMSDRIFT"/>
    <x v="41"/>
    <x v="187"/>
    <x v="2"/>
    <x v="47"/>
    <s v="2220 Skolelokaler"/>
    <n v="20"/>
  </r>
  <r>
    <s v="64 EIENDOMSDRIFT"/>
    <x v="41"/>
    <x v="187"/>
    <x v="2"/>
    <x v="90"/>
    <s v="1300 Administrasjonslokaler"/>
    <n v="10"/>
  </r>
  <r>
    <s v="64 EIENDOMSDRIFT"/>
    <x v="41"/>
    <x v="187"/>
    <x v="2"/>
    <x v="90"/>
    <s v="2210 Førskolelokaler/barnehager"/>
    <n v="20"/>
  </r>
  <r>
    <s v="64 EIENDOMSDRIFT"/>
    <x v="41"/>
    <x v="187"/>
    <x v="2"/>
    <x v="90"/>
    <s v="2220 Skolelokaler"/>
    <n v="250"/>
  </r>
  <r>
    <s v="64 EIENDOMSDRIFT"/>
    <x v="41"/>
    <x v="187"/>
    <x v="2"/>
    <x v="90"/>
    <s v="2610 Institusjonslokaler"/>
    <n v="20"/>
  </r>
  <r>
    <s v="64 EIENDOMSDRIFT"/>
    <x v="41"/>
    <x v="187"/>
    <x v="2"/>
    <x v="90"/>
    <s v="2730 Arbeidsrettede tiltak i kommunal regi"/>
    <n v="40"/>
  </r>
  <r>
    <s v="64 EIENDOMSDRIFT"/>
    <x v="41"/>
    <x v="187"/>
    <x v="2"/>
    <x v="90"/>
    <s v="3250 Tilrettelegging og bistand for næringsliv"/>
    <n v="10"/>
  </r>
  <r>
    <s v="64 EIENDOMSDRIFT"/>
    <x v="41"/>
    <x v="187"/>
    <x v="2"/>
    <x v="150"/>
    <s v="2210 Førskolelokaler/barnehager"/>
    <n v="90"/>
  </r>
  <r>
    <s v="64 EIENDOMSDRIFT"/>
    <x v="41"/>
    <x v="187"/>
    <x v="2"/>
    <x v="150"/>
    <s v="2220 Skolelokaler"/>
    <n v="390"/>
  </r>
  <r>
    <s v="64 EIENDOMSDRIFT"/>
    <x v="41"/>
    <x v="187"/>
    <x v="2"/>
    <x v="150"/>
    <s v="2610 Institusjonslokaler"/>
    <n v="100"/>
  </r>
  <r>
    <s v="64 EIENDOMSDRIFT"/>
    <x v="41"/>
    <x v="187"/>
    <x v="2"/>
    <x v="150"/>
    <s v="2730 Arbeidsrettede tiltak i kommunal regi"/>
    <n v="80"/>
  </r>
  <r>
    <s v="64 EIENDOMSDRIFT"/>
    <x v="41"/>
    <x v="187"/>
    <x v="2"/>
    <x v="150"/>
    <s v="3200 Kommunal næringsvirksomhet"/>
    <n v="10"/>
  </r>
  <r>
    <s v="64 EIENDOMSDRIFT"/>
    <x v="41"/>
    <x v="187"/>
    <x v="2"/>
    <x v="48"/>
    <s v="1300 Administrasjonslokaler"/>
    <n v="20"/>
  </r>
  <r>
    <s v="64 EIENDOMSDRIFT"/>
    <x v="41"/>
    <x v="187"/>
    <x v="2"/>
    <x v="48"/>
    <s v="2010 Førskole/barnehage"/>
    <n v="30"/>
  </r>
  <r>
    <s v="64 EIENDOMSDRIFT"/>
    <x v="41"/>
    <x v="187"/>
    <x v="2"/>
    <x v="48"/>
    <s v="2210 Førskolelokaler/barnehager"/>
    <n v="242"/>
  </r>
  <r>
    <s v="64 EIENDOMSDRIFT"/>
    <x v="41"/>
    <x v="187"/>
    <x v="2"/>
    <x v="48"/>
    <s v="2220 Skolelokaler"/>
    <n v="2229"/>
  </r>
  <r>
    <s v="64 EIENDOMSDRIFT"/>
    <x v="41"/>
    <x v="187"/>
    <x v="2"/>
    <x v="48"/>
    <s v="2610 Institusjonslokaler"/>
    <n v="290"/>
  </r>
  <r>
    <s v="64 EIENDOMSDRIFT"/>
    <x v="41"/>
    <x v="187"/>
    <x v="2"/>
    <x v="48"/>
    <s v="2730 Arbeidsrettede tiltak i kommunal regi"/>
    <n v="130"/>
  </r>
  <r>
    <s v="64 EIENDOMSDRIFT"/>
    <x v="41"/>
    <x v="187"/>
    <x v="2"/>
    <x v="48"/>
    <s v="3200 Kommunal næringsvirksomhet"/>
    <n v="20"/>
  </r>
  <r>
    <s v="64 EIENDOMSDRIFT"/>
    <x v="41"/>
    <x v="187"/>
    <x v="2"/>
    <x v="109"/>
    <s v="2210 Førskolelokaler/barnehager"/>
    <n v="90"/>
  </r>
  <r>
    <s v="64 EIENDOMSDRIFT"/>
    <x v="41"/>
    <x v="187"/>
    <x v="2"/>
    <x v="109"/>
    <s v="2220 Skolelokaler"/>
    <n v="320"/>
  </r>
  <r>
    <s v="64 EIENDOMSDRIFT"/>
    <x v="41"/>
    <x v="187"/>
    <x v="2"/>
    <x v="109"/>
    <s v="2610 Institusjonslokaler"/>
    <n v="50"/>
  </r>
  <r>
    <s v="64 EIENDOMSDRIFT"/>
    <x v="41"/>
    <x v="187"/>
    <x v="2"/>
    <x v="109"/>
    <s v="2730 Arbeidsrettede tiltak i kommunal regi"/>
    <n v="30"/>
  </r>
  <r>
    <s v="64 EIENDOMSDRIFT"/>
    <x v="41"/>
    <x v="187"/>
    <x v="2"/>
    <x v="65"/>
    <s v="2220 Skolelokaler"/>
    <n v="10"/>
  </r>
  <r>
    <s v="64 EIENDOMSDRIFT"/>
    <x v="41"/>
    <x v="187"/>
    <x v="2"/>
    <x v="31"/>
    <s v="2220 Skolelokaler"/>
    <n v="10"/>
  </r>
  <r>
    <s v="64 EIENDOMSDRIFT"/>
    <x v="41"/>
    <x v="187"/>
    <x v="3"/>
    <x v="16"/>
    <s v="2220 Skolelokaler"/>
    <n v="1124"/>
  </r>
  <r>
    <s v="64 EIENDOMSDRIFT"/>
    <x v="41"/>
    <x v="187"/>
    <x v="3"/>
    <x v="32"/>
    <s v="1900 Interne serviceenheter"/>
    <n v="-2000"/>
  </r>
  <r>
    <s v="64 EIENDOMSDRIFT"/>
    <x v="41"/>
    <x v="187"/>
    <x v="6"/>
    <x v="106"/>
    <s v="1900 Interne serviceenheter"/>
    <n v="-20"/>
  </r>
  <r>
    <s v="64 EIENDOMSDRIFT"/>
    <x v="41"/>
    <x v="187"/>
    <x v="6"/>
    <x v="106"/>
    <s v="2220 Skolelokaler"/>
    <n v="-60"/>
  </r>
  <r>
    <s v="64 EIENDOMSDRIFT"/>
    <x v="41"/>
    <x v="187"/>
    <x v="6"/>
    <x v="106"/>
    <s v="3200 Kommunal næringsvirksomhet"/>
    <n v="-140"/>
  </r>
  <r>
    <s v="64 EIENDOMSDRIFT"/>
    <x v="41"/>
    <x v="187"/>
    <x v="6"/>
    <x v="145"/>
    <s v="1900 Interne serviceenheter"/>
    <n v="-2990"/>
  </r>
  <r>
    <s v="64 EIENDOMSDRIFT"/>
    <x v="41"/>
    <x v="187"/>
    <x v="6"/>
    <x v="145"/>
    <s v="2610 Institusjonslokaler"/>
    <n v="-10"/>
  </r>
  <r>
    <s v="64 EIENDOMSDRIFT"/>
    <x v="41"/>
    <x v="187"/>
    <x v="4"/>
    <x v="18"/>
    <s v="2220 Skolelokaler"/>
    <n v="-1124"/>
  </r>
  <r>
    <s v="65 BRANN OG REDNING"/>
    <x v="42"/>
    <x v="188"/>
    <x v="0"/>
    <x v="0"/>
    <s v="3390 Beredskap mot branner og andre ulykker"/>
    <n v="14542"/>
  </r>
  <r>
    <s v="65 BRANN OG REDNING"/>
    <x v="42"/>
    <x v="188"/>
    <x v="0"/>
    <x v="110"/>
    <s v="3390 Beredskap mot branner og andre ulykker"/>
    <n v="405"/>
  </r>
  <r>
    <s v="65 BRANN OG REDNING"/>
    <x v="42"/>
    <x v="188"/>
    <x v="0"/>
    <x v="78"/>
    <s v="3390 Beredskap mot branner og andre ulykker"/>
    <n v="235"/>
  </r>
  <r>
    <s v="65 BRANN OG REDNING"/>
    <x v="42"/>
    <x v="188"/>
    <x v="0"/>
    <x v="49"/>
    <s v="3390 Beredskap mot branner og andre ulykker"/>
    <n v="885"/>
  </r>
  <r>
    <s v="65 BRANN OG REDNING"/>
    <x v="42"/>
    <x v="188"/>
    <x v="0"/>
    <x v="95"/>
    <s v="3390 Beredskap mot branner og andre ulykker"/>
    <n v="17"/>
  </r>
  <r>
    <s v="65 BRANN OG REDNING"/>
    <x v="42"/>
    <x v="188"/>
    <x v="0"/>
    <x v="111"/>
    <s v="3390 Beredskap mot branner og andre ulykker"/>
    <n v="1250"/>
  </r>
  <r>
    <s v="65 BRANN OG REDNING"/>
    <x v="42"/>
    <x v="188"/>
    <x v="0"/>
    <x v="42"/>
    <s v="3390 Beredskap mot branner og andre ulykker"/>
    <n v="25"/>
  </r>
  <r>
    <s v="65 BRANN OG REDNING"/>
    <x v="42"/>
    <x v="188"/>
    <x v="0"/>
    <x v="61"/>
    <s v="3390 Beredskap mot branner og andre ulykker"/>
    <n v="120"/>
  </r>
  <r>
    <s v="65 BRANN OG REDNING"/>
    <x v="42"/>
    <x v="188"/>
    <x v="0"/>
    <x v="1"/>
    <s v="3390 Beredskap mot branner og andre ulykker"/>
    <n v="35"/>
  </r>
  <r>
    <s v="65 BRANN OG REDNING"/>
    <x v="42"/>
    <x v="188"/>
    <x v="0"/>
    <x v="103"/>
    <s v="3390 Beredskap mot branner og andre ulykker"/>
    <n v="4"/>
  </r>
  <r>
    <s v="65 BRANN OG REDNING"/>
    <x v="42"/>
    <x v="188"/>
    <x v="0"/>
    <x v="3"/>
    <s v="3390 Beredskap mot branner og andre ulykker"/>
    <n v="2797"/>
  </r>
  <r>
    <s v="65 BRANN OG REDNING"/>
    <x v="42"/>
    <x v="188"/>
    <x v="0"/>
    <x v="4"/>
    <s v="3390 Beredskap mot branner og andre ulykker"/>
    <n v="40"/>
  </r>
  <r>
    <s v="65 BRANN OG REDNING"/>
    <x v="42"/>
    <x v="188"/>
    <x v="0"/>
    <x v="5"/>
    <s v="3390 Beredskap mot branner og andre ulykker"/>
    <n v="2865"/>
  </r>
  <r>
    <s v="65 BRANN OG REDNING"/>
    <x v="42"/>
    <x v="188"/>
    <x v="1"/>
    <x v="22"/>
    <s v="3390 Beredskap mot branner og andre ulykker"/>
    <n v="4"/>
  </r>
  <r>
    <s v="65 BRANN OG REDNING"/>
    <x v="42"/>
    <x v="188"/>
    <x v="1"/>
    <x v="83"/>
    <s v="3390 Beredskap mot branner og andre ulykker"/>
    <n v="4"/>
  </r>
  <r>
    <s v="65 BRANN OG REDNING"/>
    <x v="42"/>
    <x v="188"/>
    <x v="1"/>
    <x v="120"/>
    <s v="3390 Beredskap mot branner og andre ulykker"/>
    <n v="9"/>
  </r>
  <r>
    <s v="65 BRANN OG REDNING"/>
    <x v="42"/>
    <x v="188"/>
    <x v="1"/>
    <x v="51"/>
    <s v="3390 Beredskap mot branner og andre ulykker"/>
    <n v="42"/>
  </r>
  <r>
    <s v="65 BRANN OG REDNING"/>
    <x v="42"/>
    <x v="188"/>
    <x v="1"/>
    <x v="6"/>
    <s v="3390 Beredskap mot branner og andre ulykker"/>
    <n v="30"/>
  </r>
  <r>
    <s v="65 BRANN OG REDNING"/>
    <x v="42"/>
    <x v="188"/>
    <x v="1"/>
    <x v="7"/>
    <s v="3390 Beredskap mot branner og andre ulykker"/>
    <n v="600"/>
  </r>
  <r>
    <s v="65 BRANN OG REDNING"/>
    <x v="42"/>
    <x v="188"/>
    <x v="1"/>
    <x v="41"/>
    <s v="3390 Beredskap mot branner og andre ulykker"/>
    <n v="5"/>
  </r>
  <r>
    <s v="65 BRANN OG REDNING"/>
    <x v="42"/>
    <x v="188"/>
    <x v="1"/>
    <x v="36"/>
    <s v="3390 Beredskap mot branner og andre ulykker"/>
    <n v="8"/>
  </r>
  <r>
    <s v="65 BRANN OG REDNING"/>
    <x v="42"/>
    <x v="188"/>
    <x v="1"/>
    <x v="93"/>
    <s v="3390 Beredskap mot branner og andre ulykker"/>
    <n v="6"/>
  </r>
  <r>
    <s v="65 BRANN OG REDNING"/>
    <x v="42"/>
    <x v="188"/>
    <x v="1"/>
    <x v="112"/>
    <s v="3390 Beredskap mot branner og andre ulykker"/>
    <n v="150"/>
  </r>
  <r>
    <s v="65 BRANN OG REDNING"/>
    <x v="42"/>
    <x v="188"/>
    <x v="1"/>
    <x v="30"/>
    <s v="3390 Beredskap mot branner og andre ulykker"/>
    <n v="150"/>
  </r>
  <r>
    <s v="65 BRANN OG REDNING"/>
    <x v="42"/>
    <x v="188"/>
    <x v="1"/>
    <x v="55"/>
    <s v="3390 Beredskap mot branner og andre ulykker"/>
    <n v="20"/>
  </r>
  <r>
    <s v="65 BRANN OG REDNING"/>
    <x v="42"/>
    <x v="188"/>
    <x v="1"/>
    <x v="8"/>
    <s v="3390 Beredskap mot branner og andre ulykker"/>
    <n v="14"/>
  </r>
  <r>
    <s v="65 BRANN OG REDNING"/>
    <x v="42"/>
    <x v="188"/>
    <x v="1"/>
    <x v="9"/>
    <s v="3390 Beredskap mot branner og andre ulykker"/>
    <n v="160"/>
  </r>
  <r>
    <s v="65 BRANN OG REDNING"/>
    <x v="42"/>
    <x v="188"/>
    <x v="1"/>
    <x v="10"/>
    <s v="3390 Beredskap mot branner og andre ulykker"/>
    <n v="6"/>
  </r>
  <r>
    <s v="65 BRANN OG REDNING"/>
    <x v="42"/>
    <x v="188"/>
    <x v="1"/>
    <x v="11"/>
    <s v="3390 Beredskap mot branner og andre ulykker"/>
    <n v="5"/>
  </r>
  <r>
    <s v="65 BRANN OG REDNING"/>
    <x v="42"/>
    <x v="188"/>
    <x v="1"/>
    <x v="12"/>
    <s v="3390 Beredskap mot branner og andre ulykker"/>
    <n v="25"/>
  </r>
  <r>
    <s v="65 BRANN OG REDNING"/>
    <x v="42"/>
    <x v="188"/>
    <x v="1"/>
    <x v="62"/>
    <s v="3390 Beredskap mot branner og andre ulykker"/>
    <n v="35"/>
  </r>
  <r>
    <s v="65 BRANN OG REDNING"/>
    <x v="42"/>
    <x v="188"/>
    <x v="1"/>
    <x v="108"/>
    <s v="3390 Beredskap mot branner og andre ulykker"/>
    <n v="150"/>
  </r>
  <r>
    <s v="65 BRANN OG REDNING"/>
    <x v="42"/>
    <x v="188"/>
    <x v="1"/>
    <x v="53"/>
    <s v="3390 Beredskap mot branner og andre ulykker"/>
    <n v="193"/>
  </r>
  <r>
    <s v="65 BRANN OG REDNING"/>
    <x v="42"/>
    <x v="188"/>
    <x v="1"/>
    <x v="13"/>
    <s v="3390 Beredskap mot branner og andre ulykker"/>
    <n v="81"/>
  </r>
  <r>
    <s v="65 BRANN OG REDNING"/>
    <x v="42"/>
    <x v="188"/>
    <x v="1"/>
    <x v="123"/>
    <s v="3390 Beredskap mot branner og andre ulykker"/>
    <n v="1375"/>
  </r>
  <r>
    <s v="65 BRANN OG REDNING"/>
    <x v="42"/>
    <x v="188"/>
    <x v="1"/>
    <x v="14"/>
    <s v="3390 Beredskap mot branner og andre ulykker"/>
    <n v="1700"/>
  </r>
  <r>
    <s v="65 BRANN OG REDNING"/>
    <x v="42"/>
    <x v="188"/>
    <x v="2"/>
    <x v="15"/>
    <s v="3390 Beredskap mot branner og andre ulykker"/>
    <n v="25"/>
  </r>
  <r>
    <s v="65 BRANN OG REDNING"/>
    <x v="42"/>
    <x v="188"/>
    <x v="2"/>
    <x v="121"/>
    <s v="3390 Beredskap mot branner og andre ulykker"/>
    <n v="5"/>
  </r>
  <r>
    <s v="65 BRANN OG REDNING"/>
    <x v="42"/>
    <x v="188"/>
    <x v="2"/>
    <x v="47"/>
    <s v="3390 Beredskap mot branner og andre ulykker"/>
    <n v="5"/>
  </r>
  <r>
    <s v="65 BRANN OG REDNING"/>
    <x v="42"/>
    <x v="188"/>
    <x v="2"/>
    <x v="48"/>
    <s v="3390 Beredskap mot branner og andre ulykker"/>
    <n v="100"/>
  </r>
  <r>
    <s v="65 BRANN OG REDNING"/>
    <x v="42"/>
    <x v="188"/>
    <x v="3"/>
    <x v="16"/>
    <s v="3390 Beredskap mot branner og andre ulykker"/>
    <n v="500"/>
  </r>
  <r>
    <s v="65 BRANN OG REDNING"/>
    <x v="42"/>
    <x v="188"/>
    <x v="3"/>
    <x v="32"/>
    <s v="3380 Forebygging av branner og andre ulykker"/>
    <n v="500"/>
  </r>
  <r>
    <s v="65 BRANN OG REDNING"/>
    <x v="42"/>
    <x v="188"/>
    <x v="6"/>
    <x v="38"/>
    <s v="3390 Beredskap mot branner og andre ulykker"/>
    <n v="-600"/>
  </r>
  <r>
    <s v="65 BRANN OG REDNING"/>
    <x v="42"/>
    <x v="188"/>
    <x v="6"/>
    <x v="91"/>
    <s v="3390 Beredskap mot branner og andre ulykker"/>
    <n v="-26"/>
  </r>
  <r>
    <s v="65 BRANN OG REDNING"/>
    <x v="42"/>
    <x v="188"/>
    <x v="6"/>
    <x v="156"/>
    <s v="3390 Beredskap mot branner og andre ulykker"/>
    <n v="-12"/>
  </r>
  <r>
    <s v="65 BRANN OG REDNING"/>
    <x v="42"/>
    <x v="188"/>
    <x v="6"/>
    <x v="116"/>
    <s v="3390 Beredskap mot branner og andre ulykker"/>
    <n v="-7"/>
  </r>
  <r>
    <s v="65 BRANN OG REDNING"/>
    <x v="42"/>
    <x v="188"/>
    <x v="6"/>
    <x v="101"/>
    <s v="3390 Beredskap mot branner og andre ulykker"/>
    <n v="-300"/>
  </r>
  <r>
    <s v="65 BRANN OG REDNING"/>
    <x v="42"/>
    <x v="188"/>
    <x v="4"/>
    <x v="33"/>
    <s v="3390 Beredskap mot branner og andre ulykker"/>
    <n v="-300"/>
  </r>
  <r>
    <s v="65 BRANN OG REDNING"/>
    <x v="42"/>
    <x v="188"/>
    <x v="4"/>
    <x v="18"/>
    <s v="3390 Beredskap mot branner og andre ulykker"/>
    <n v="-500"/>
  </r>
  <r>
    <s v="65 BRANN OG REDNING"/>
    <x v="42"/>
    <x v="188"/>
    <x v="4"/>
    <x v="29"/>
    <s v="3390 Beredskap mot branner og andre ulykker"/>
    <n v="-5100"/>
  </r>
  <r>
    <s v="65 BRANN OG REDNING"/>
    <x v="42"/>
    <x v="189"/>
    <x v="0"/>
    <x v="0"/>
    <s v="3380 Forebygging av branner og andre ulykker"/>
    <n v="2553"/>
  </r>
  <r>
    <s v="65 BRANN OG REDNING"/>
    <x v="42"/>
    <x v="189"/>
    <x v="0"/>
    <x v="61"/>
    <s v="3380 Forebygging av branner og andre ulykker"/>
    <n v="1"/>
  </r>
  <r>
    <s v="65 BRANN OG REDNING"/>
    <x v="42"/>
    <x v="189"/>
    <x v="0"/>
    <x v="50"/>
    <s v="3380 Forebygging av branner og andre ulykker"/>
    <n v="48"/>
  </r>
  <r>
    <s v="65 BRANN OG REDNING"/>
    <x v="42"/>
    <x v="189"/>
    <x v="0"/>
    <x v="1"/>
    <s v="3380 Forebygging av branner og andre ulykker"/>
    <n v="4"/>
  </r>
  <r>
    <s v="65 BRANN OG REDNING"/>
    <x v="42"/>
    <x v="189"/>
    <x v="0"/>
    <x v="3"/>
    <s v="3380 Forebygging av branner og andre ulykker"/>
    <n v="408"/>
  </r>
  <r>
    <s v="65 BRANN OG REDNING"/>
    <x v="42"/>
    <x v="189"/>
    <x v="0"/>
    <x v="4"/>
    <s v="3380 Forebygging av branner og andre ulykker"/>
    <n v="5"/>
  </r>
  <r>
    <s v="65 BRANN OG REDNING"/>
    <x v="42"/>
    <x v="189"/>
    <x v="0"/>
    <x v="5"/>
    <s v="3380 Forebygging av branner og andre ulykker"/>
    <n v="425"/>
  </r>
  <r>
    <s v="65 BRANN OG REDNING"/>
    <x v="42"/>
    <x v="189"/>
    <x v="1"/>
    <x v="22"/>
    <s v="3380 Forebygging av branner og andre ulykker"/>
    <n v="28"/>
  </r>
  <r>
    <s v="65 BRANN OG REDNING"/>
    <x v="42"/>
    <x v="189"/>
    <x v="1"/>
    <x v="120"/>
    <s v="3380 Forebygging av branner og andre ulykker"/>
    <n v="13"/>
  </r>
  <r>
    <s v="65 BRANN OG REDNING"/>
    <x v="42"/>
    <x v="189"/>
    <x v="1"/>
    <x v="51"/>
    <s v="3380 Forebygging av branner og andre ulykker"/>
    <n v="7"/>
  </r>
  <r>
    <s v="65 BRANN OG REDNING"/>
    <x v="42"/>
    <x v="189"/>
    <x v="1"/>
    <x v="7"/>
    <s v="3380 Forebygging av branner og andre ulykker"/>
    <n v="52"/>
  </r>
  <r>
    <s v="65 BRANN OG REDNING"/>
    <x v="42"/>
    <x v="189"/>
    <x v="1"/>
    <x v="112"/>
    <s v="3380 Forebygging av branner og andre ulykker"/>
    <n v="34"/>
  </r>
  <r>
    <s v="65 BRANN OG REDNING"/>
    <x v="42"/>
    <x v="189"/>
    <x v="1"/>
    <x v="30"/>
    <s v="3380 Forebygging av branner og andre ulykker"/>
    <n v="6"/>
  </r>
  <r>
    <s v="65 BRANN OG REDNING"/>
    <x v="42"/>
    <x v="189"/>
    <x v="1"/>
    <x v="55"/>
    <s v="3380 Forebygging av branner og andre ulykker"/>
    <n v="20"/>
  </r>
  <r>
    <s v="65 BRANN OG REDNING"/>
    <x v="42"/>
    <x v="189"/>
    <x v="1"/>
    <x v="9"/>
    <s v="3380 Forebygging av branner og andre ulykker"/>
    <n v="5"/>
  </r>
  <r>
    <s v="65 BRANN OG REDNING"/>
    <x v="42"/>
    <x v="189"/>
    <x v="1"/>
    <x v="10"/>
    <s v="3380 Forebygging av branner og andre ulykker"/>
    <n v="1"/>
  </r>
  <r>
    <s v="65 BRANN OG REDNING"/>
    <x v="42"/>
    <x v="189"/>
    <x v="1"/>
    <x v="11"/>
    <s v="3380 Forebygging av branner og andre ulykker"/>
    <n v="5"/>
  </r>
  <r>
    <s v="65 BRANN OG REDNING"/>
    <x v="42"/>
    <x v="189"/>
    <x v="1"/>
    <x v="12"/>
    <s v="3380 Forebygging av branner og andre ulykker"/>
    <n v="7"/>
  </r>
  <r>
    <s v="65 BRANN OG REDNING"/>
    <x v="42"/>
    <x v="189"/>
    <x v="1"/>
    <x v="108"/>
    <s v="3380 Forebygging av branner og andre ulykker"/>
    <n v="69"/>
  </r>
  <r>
    <s v="65 BRANN OG REDNING"/>
    <x v="42"/>
    <x v="189"/>
    <x v="1"/>
    <x v="53"/>
    <s v="3380 Forebygging av branner og andre ulykker"/>
    <n v="56"/>
  </r>
  <r>
    <s v="65 BRANN OG REDNING"/>
    <x v="42"/>
    <x v="189"/>
    <x v="1"/>
    <x v="13"/>
    <s v="3380 Forebygging av branner og andre ulykker"/>
    <n v="7"/>
  </r>
  <r>
    <s v="65 BRANN OG REDNING"/>
    <x v="42"/>
    <x v="189"/>
    <x v="1"/>
    <x v="123"/>
    <s v="3380 Forebygging av branner og andre ulykker"/>
    <n v="210"/>
  </r>
  <r>
    <s v="65 BRANN OG REDNING"/>
    <x v="42"/>
    <x v="189"/>
    <x v="1"/>
    <x v="14"/>
    <s v="3380 Forebygging av branner og andre ulykker"/>
    <n v="81"/>
  </r>
  <r>
    <s v="65 BRANN OG REDNING"/>
    <x v="42"/>
    <x v="189"/>
    <x v="2"/>
    <x v="89"/>
    <s v="3380 Forebygging av branner og andre ulykker"/>
    <n v="4"/>
  </r>
  <r>
    <s v="65 BRANN OG REDNING"/>
    <x v="42"/>
    <x v="189"/>
    <x v="2"/>
    <x v="48"/>
    <s v="3380 Forebygging av branner og andre ulykker"/>
    <n v="1"/>
  </r>
  <r>
    <s v="65 BRANN OG REDNING"/>
    <x v="42"/>
    <x v="189"/>
    <x v="3"/>
    <x v="138"/>
    <s v="3380 Forebygging av branner og andre ulykker"/>
    <n v="11"/>
  </r>
  <r>
    <s v="65 BRANN OG REDNING"/>
    <x v="42"/>
    <x v="189"/>
    <x v="9"/>
    <x v="151"/>
    <s v="3380 Forebygging av branner og andre ulykker"/>
    <n v="45"/>
  </r>
  <r>
    <s v="65 BRANN OG REDNING"/>
    <x v="42"/>
    <x v="189"/>
    <x v="9"/>
    <x v="115"/>
    <s v="3380 Forebygging av branner og andre ulykker"/>
    <n v="1095"/>
  </r>
  <r>
    <s v="65 BRANN OG REDNING"/>
    <x v="42"/>
    <x v="189"/>
    <x v="9"/>
    <x v="69"/>
    <s v="3380 Forebygging av branner og andre ulykker"/>
    <n v="110"/>
  </r>
  <r>
    <s v="65 BRANN OG REDNING"/>
    <x v="42"/>
    <x v="189"/>
    <x v="6"/>
    <x v="163"/>
    <s v="3380 Forebygging av branner og andre ulykker"/>
    <n v="-4781"/>
  </r>
  <r>
    <s v="65 BRANN OG REDNING"/>
    <x v="42"/>
    <x v="189"/>
    <x v="6"/>
    <x v="28"/>
    <s v="1900 Interne serviceenheter"/>
    <n v="270"/>
  </r>
  <r>
    <s v="65 BRANN OG REDNING"/>
    <x v="42"/>
    <x v="189"/>
    <x v="7"/>
    <x v="164"/>
    <s v="3380 Forebygging av branner og andre ulykker"/>
    <n v="-800"/>
  </r>
  <r>
    <s v="65 BRANN OG REDNING"/>
    <x v="42"/>
    <x v="190"/>
    <x v="0"/>
    <x v="0"/>
    <s v="3390 Beredskap mot branner og andre ulykker"/>
    <n v="365"/>
  </r>
  <r>
    <s v="65 BRANN OG REDNING"/>
    <x v="42"/>
    <x v="190"/>
    <x v="0"/>
    <x v="95"/>
    <s v="3390 Beredskap mot branner og andre ulykker"/>
    <n v="15"/>
  </r>
  <r>
    <s v="65 BRANN OG REDNING"/>
    <x v="42"/>
    <x v="190"/>
    <x v="0"/>
    <x v="119"/>
    <s v="3390 Beredskap mot branner og andre ulykker"/>
    <n v="75"/>
  </r>
  <r>
    <s v="65 BRANN OG REDNING"/>
    <x v="42"/>
    <x v="190"/>
    <x v="0"/>
    <x v="60"/>
    <s v="3390 Beredskap mot branner og andre ulykker"/>
    <n v="10"/>
  </r>
  <r>
    <s v="65 BRANN OG REDNING"/>
    <x v="42"/>
    <x v="190"/>
    <x v="0"/>
    <x v="61"/>
    <s v="3390 Beredskap mot branner og andre ulykker"/>
    <n v="10"/>
  </r>
  <r>
    <s v="65 BRANN OG REDNING"/>
    <x v="42"/>
    <x v="190"/>
    <x v="0"/>
    <x v="19"/>
    <s v="3390 Beredskap mot branner og andre ulykker"/>
    <n v="48"/>
  </r>
  <r>
    <s v="65 BRANN OG REDNING"/>
    <x v="42"/>
    <x v="190"/>
    <x v="0"/>
    <x v="103"/>
    <s v="3390 Beredskap mot branner og andre ulykker"/>
    <n v="75"/>
  </r>
  <r>
    <s v="65 BRANN OG REDNING"/>
    <x v="42"/>
    <x v="190"/>
    <x v="0"/>
    <x v="3"/>
    <s v="3390 Beredskap mot branner og andre ulykker"/>
    <n v="96"/>
  </r>
  <r>
    <s v="65 BRANN OG REDNING"/>
    <x v="42"/>
    <x v="190"/>
    <x v="0"/>
    <x v="5"/>
    <s v="3390 Beredskap mot branner og andre ulykker"/>
    <n v="98"/>
  </r>
  <r>
    <s v="65 BRANN OG REDNING"/>
    <x v="42"/>
    <x v="190"/>
    <x v="1"/>
    <x v="22"/>
    <s v="3390 Beredskap mot branner og andre ulykker"/>
    <n v="10"/>
  </r>
  <r>
    <s v="65 BRANN OG REDNING"/>
    <x v="42"/>
    <x v="190"/>
    <x v="1"/>
    <x v="6"/>
    <s v="3390 Beredskap mot branner og andre ulykker"/>
    <n v="20"/>
  </r>
  <r>
    <s v="65 BRANN OG REDNING"/>
    <x v="42"/>
    <x v="190"/>
    <x v="1"/>
    <x v="7"/>
    <s v="3390 Beredskap mot branner og andre ulykker"/>
    <n v="125"/>
  </r>
  <r>
    <s v="65 BRANN OG REDNING"/>
    <x v="42"/>
    <x v="190"/>
    <x v="1"/>
    <x v="93"/>
    <s v="3390 Beredskap mot branner og andre ulykker"/>
    <n v="30"/>
  </r>
  <r>
    <s v="65 BRANN OG REDNING"/>
    <x v="42"/>
    <x v="190"/>
    <x v="1"/>
    <x v="30"/>
    <s v="3390 Beredskap mot branner og andre ulykker"/>
    <n v="24"/>
  </r>
  <r>
    <s v="65 BRANN OG REDNING"/>
    <x v="42"/>
    <x v="190"/>
    <x v="1"/>
    <x v="8"/>
    <s v="3390 Beredskap mot branner og andre ulykker"/>
    <n v="7"/>
  </r>
  <r>
    <s v="65 BRANN OG REDNING"/>
    <x v="42"/>
    <x v="190"/>
    <x v="1"/>
    <x v="9"/>
    <s v="3390 Beredskap mot branner og andre ulykker"/>
    <n v="85"/>
  </r>
  <r>
    <s v="65 BRANN OG REDNING"/>
    <x v="42"/>
    <x v="190"/>
    <x v="1"/>
    <x v="10"/>
    <s v="3390 Beredskap mot branner og andre ulykker"/>
    <n v="3"/>
  </r>
  <r>
    <s v="65 BRANN OG REDNING"/>
    <x v="42"/>
    <x v="190"/>
    <x v="1"/>
    <x v="11"/>
    <s v="3390 Beredskap mot branner og andre ulykker"/>
    <n v="3"/>
  </r>
  <r>
    <s v="65 BRANN OG REDNING"/>
    <x v="42"/>
    <x v="190"/>
    <x v="1"/>
    <x v="12"/>
    <s v="3390 Beredskap mot branner og andre ulykker"/>
    <n v="10"/>
  </r>
  <r>
    <s v="65 BRANN OG REDNING"/>
    <x v="42"/>
    <x v="190"/>
    <x v="1"/>
    <x v="108"/>
    <s v="3390 Beredskap mot branner og andre ulykker"/>
    <n v="3"/>
  </r>
  <r>
    <s v="65 BRANN OG REDNING"/>
    <x v="42"/>
    <x v="190"/>
    <x v="1"/>
    <x v="53"/>
    <s v="3390 Beredskap mot branner og andre ulykker"/>
    <n v="15"/>
  </r>
  <r>
    <s v="65 BRANN OG REDNING"/>
    <x v="42"/>
    <x v="190"/>
    <x v="1"/>
    <x v="88"/>
    <s v="3390 Beredskap mot branner og andre ulykker"/>
    <n v="18"/>
  </r>
  <r>
    <s v="65 BRANN OG REDNING"/>
    <x v="42"/>
    <x v="190"/>
    <x v="1"/>
    <x v="25"/>
    <s v="3390 Beredskap mot branner og andre ulykker"/>
    <n v="100"/>
  </r>
  <r>
    <s v="65 BRANN OG REDNING"/>
    <x v="42"/>
    <x v="190"/>
    <x v="2"/>
    <x v="15"/>
    <s v="3390 Beredskap mot branner og andre ulykker"/>
    <n v="50"/>
  </r>
  <r>
    <s v="65 BRANN OG REDNING"/>
    <x v="42"/>
    <x v="190"/>
    <x v="6"/>
    <x v="101"/>
    <s v="3390 Beredskap mot branner og andre ulykker"/>
    <n v="-40"/>
  </r>
  <r>
    <s v="65 BRANN OG REDNING"/>
    <x v="42"/>
    <x v="190"/>
    <x v="4"/>
    <x v="29"/>
    <s v="3390 Beredskap mot branner og andre ulykker"/>
    <n v="-488"/>
  </r>
  <r>
    <s v="65 BRANN OG REDNING"/>
    <x v="42"/>
    <x v="190"/>
    <x v="4"/>
    <x v="43"/>
    <s v="3390 Beredskap mot branner og andre ulykker"/>
    <n v="-440"/>
  </r>
  <r>
    <s v="65 BRANN OG REDNING"/>
    <x v="42"/>
    <x v="190"/>
    <x v="8"/>
    <x v="165"/>
    <s v="3390 Beredskap mot branner og andre ulykker"/>
    <n v="-25"/>
  </r>
  <r>
    <s v="65 BRANN OG REDNING"/>
    <x v="42"/>
    <x v="190"/>
    <x v="8"/>
    <x v="73"/>
    <s v="3390 Beredskap mot branner og andre ulykker"/>
    <n v="-302"/>
  </r>
  <r>
    <s v="70 SKATT, RAMMETILSKUDD M.V."/>
    <x v="43"/>
    <x v="191"/>
    <x v="7"/>
    <x v="166"/>
    <s v="8400 Statlig rammetilskudd og øvrige generelle"/>
    <n v="-581473"/>
  </r>
  <r>
    <s v="70 SKATT, RAMMETILSKUDD M.V."/>
    <x v="43"/>
    <x v="191"/>
    <x v="7"/>
    <x v="167"/>
    <s v="8400 Statlig rammetilskudd og øvrige generelle"/>
    <n v="-63176"/>
  </r>
  <r>
    <s v="70 SKATT, RAMMETILSKUDD M.V."/>
    <x v="43"/>
    <x v="191"/>
    <x v="7"/>
    <x v="133"/>
    <s v="8500 Generelt statstilskudd vedr. flytninger m"/>
    <n v="-45000"/>
  </r>
  <r>
    <s v="70 SKATT, RAMMETILSKUDD M.V."/>
    <x v="43"/>
    <x v="191"/>
    <x v="7"/>
    <x v="168"/>
    <s v="8400 Statlig rammetilskudd og øvrige generelle"/>
    <n v="-7096"/>
  </r>
  <r>
    <s v="70 SKATT, RAMMETILSKUDD M.V."/>
    <x v="43"/>
    <x v="191"/>
    <x v="7"/>
    <x v="169"/>
    <s v="8000 Skatt på inntekt og formue"/>
    <n v="-631684"/>
  </r>
  <r>
    <s v="70 SKATT, RAMMETILSKUDD M.V."/>
    <x v="43"/>
    <x v="191"/>
    <x v="7"/>
    <x v="170"/>
    <s v="8000 Skatt på inntekt og formue"/>
    <n v="-31760"/>
  </r>
  <r>
    <s v="70 SKATT, RAMMETILSKUDD M.V."/>
    <x v="43"/>
    <x v="191"/>
    <x v="7"/>
    <x v="171"/>
    <s v="8000 Skatt på inntekt og formue"/>
    <n v="-70350"/>
  </r>
  <r>
    <s v="70 SKATT, RAMMETILSKUDD M.V."/>
    <x v="43"/>
    <x v="192"/>
    <x v="9"/>
    <x v="172"/>
    <s v="8700 Renter/utbytte og lån (innlån og utlån)"/>
    <n v="47400"/>
  </r>
  <r>
    <s v="70 SKATT, RAMMETILSKUDD M.V."/>
    <x v="43"/>
    <x v="192"/>
    <x v="9"/>
    <x v="151"/>
    <s v="8700 Renter/utbytte og lån (innlån og utlån)"/>
    <n v="-13555"/>
  </r>
  <r>
    <s v="70 SKATT, RAMMETILSKUDD M.V."/>
    <x v="43"/>
    <x v="192"/>
    <x v="9"/>
    <x v="173"/>
    <s v="8700 Renter/utbytte og lån (innlån og utlån)"/>
    <n v="71000"/>
  </r>
  <r>
    <s v="70 SKATT, RAMMETILSKUDD M.V."/>
    <x v="43"/>
    <x v="192"/>
    <x v="9"/>
    <x v="174"/>
    <s v="8800 Interne finanstransaksjoner"/>
    <n v="2293"/>
  </r>
  <r>
    <s v="70 SKATT, RAMMETILSKUDD M.V."/>
    <x v="43"/>
    <x v="192"/>
    <x v="8"/>
    <x v="165"/>
    <s v="8700 Renter/utbytte og lån (innlån og utlån)"/>
    <n v="-4800"/>
  </r>
  <r>
    <s v="70 SKATT, RAMMETILSKUDD M.V."/>
    <x v="43"/>
    <x v="192"/>
    <x v="8"/>
    <x v="175"/>
    <s v="8700 Renter/utbytte og lån (innlån og utlån)"/>
    <n v="-6000"/>
  </r>
  <r>
    <s v="70 SKATT, RAMMETILSKUDD M.V."/>
    <x v="43"/>
    <x v="192"/>
    <x v="8"/>
    <x v="176"/>
    <s v="8700 Renter/utbytte og lån (innlån og utlån)"/>
    <n v="-400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26">
  <r>
    <x v="0"/>
    <s v="10000"/>
    <s v="Po-Ordfø kontor"/>
    <n v="2"/>
    <n v="1.6"/>
  </r>
  <r>
    <x v="0"/>
    <s v="10010"/>
    <s v="Po - Politikere"/>
    <n v="1"/>
    <n v="0.2"/>
  </r>
  <r>
    <x v="1"/>
    <s v="10030"/>
    <s v="Råd-Sekr kontro"/>
    <n v="2"/>
    <n v="1.5"/>
  </r>
  <r>
    <x v="1"/>
    <s v="12000"/>
    <s v="Råd-Rådm. konto"/>
    <n v="6"/>
    <n v="6"/>
  </r>
  <r>
    <x v="1"/>
    <s v="12010"/>
    <s v="Råd Politisksek"/>
    <n v="3"/>
    <n v="2.1989999999999998"/>
  </r>
  <r>
    <x v="1"/>
    <s v="12030"/>
    <s v="Råd-Kommuneadvo"/>
    <n v="4"/>
    <n v="4"/>
  </r>
  <r>
    <x v="1"/>
    <s v="12050"/>
    <s v="Råd - ORKidè"/>
    <n v="1"/>
    <n v="1"/>
  </r>
  <r>
    <x v="1"/>
    <s v="12100"/>
    <s v="Råd - Fagstab"/>
    <n v="5"/>
    <n v="5"/>
  </r>
  <r>
    <x v="2"/>
    <s v="12110"/>
    <s v="Råd-Fags Oppvek"/>
    <n v="5"/>
    <n v="4.75"/>
  </r>
  <r>
    <x v="1"/>
    <s v="12111"/>
    <s v="Råd-Fagstab H&amp;O"/>
    <n v="5"/>
    <n v="4.8"/>
  </r>
  <r>
    <x v="3"/>
    <s v="12180"/>
    <s v="Sam-Samf utvikl"/>
    <n v="5"/>
    <n v="5"/>
  </r>
  <r>
    <x v="4"/>
    <s v="12200"/>
    <s v="Per-Personalsek"/>
    <n v="10"/>
    <n v="10"/>
  </r>
  <r>
    <x v="5"/>
    <s v="12220"/>
    <s v="IKT - Ikt"/>
    <n v="17"/>
    <n v="14.398999999999999"/>
  </r>
  <r>
    <x v="4"/>
    <s v="12230"/>
    <s v="Per-Fellesutgif"/>
    <n v="8"/>
    <n v="6.1040000000000001"/>
  </r>
  <r>
    <x v="4"/>
    <s v="12240"/>
    <s v="Per-Oppl. konto"/>
    <n v="2"/>
    <n v="2"/>
  </r>
  <r>
    <x v="4"/>
    <s v="12250"/>
    <s v="Per-Dokumentsen"/>
    <n v="7"/>
    <n v="6.5030000000000001"/>
  </r>
  <r>
    <x v="6"/>
    <s v="12500"/>
    <s v="Øko-Økonomiseks"/>
    <n v="22"/>
    <n v="22"/>
  </r>
  <r>
    <x v="7"/>
    <s v="12600"/>
    <s v="Sto-Servicetorg"/>
    <n v="10"/>
    <n v="7.3"/>
  </r>
  <r>
    <x v="8"/>
    <s v="12700"/>
    <s v="NKk-Nordm.Kemne"/>
    <n v="9"/>
    <n v="9"/>
  </r>
  <r>
    <x v="9"/>
    <s v="20100"/>
    <s v="PPT-PP-tjeneste"/>
    <n v="21"/>
    <n v="18.039000000000001"/>
  </r>
  <r>
    <x v="10"/>
    <s v="21100"/>
    <s v="Allanengen bsk"/>
    <n v="36"/>
    <n v="31.571999999999999"/>
  </r>
  <r>
    <x v="10"/>
    <s v="21110"/>
    <s v="Allanengen Innføringsklasse"/>
    <n v="6"/>
    <n v="5.5019999999999998"/>
  </r>
  <r>
    <x v="11"/>
    <s v="21150"/>
    <s v="Bjerkelund bsk"/>
    <n v="33"/>
    <n v="28.413"/>
  </r>
  <r>
    <x v="12"/>
    <s v="21200"/>
    <s v="Dalabrekka bsk"/>
    <n v="34"/>
    <n v="31.28"/>
  </r>
  <r>
    <x v="13"/>
    <s v="21250"/>
    <s v="Rensvik bsk"/>
    <n v="27"/>
    <n v="22.815000000000001"/>
  </r>
  <r>
    <x v="14"/>
    <s v="21300"/>
    <s v="Dale bsk"/>
    <n v="52"/>
    <n v="46.02"/>
  </r>
  <r>
    <x v="15"/>
    <s v="21350"/>
    <s v="Frei bsk"/>
    <n v="24"/>
    <n v="20.207999999999998"/>
  </r>
  <r>
    <x v="16"/>
    <s v="21400"/>
    <s v="Gomalandet bsk"/>
    <n v="25"/>
    <n v="22.2"/>
  </r>
  <r>
    <x v="17"/>
    <s v="21500"/>
    <s v="Innlandet bsk"/>
    <n v="20"/>
    <n v="15.84"/>
  </r>
  <r>
    <x v="18"/>
    <s v="21600"/>
    <s v="Nordlandet bsk"/>
    <n v="28"/>
    <n v="24.135999999999999"/>
  </r>
  <r>
    <x v="19"/>
    <s v="21700"/>
    <s v="Atlanten usk"/>
    <n v="42"/>
    <n v="37.212000000000003"/>
  </r>
  <r>
    <x v="19"/>
    <s v="21710"/>
    <s v="Atl usk Levende"/>
    <n v="6"/>
    <n v="5.5019999999999998"/>
  </r>
  <r>
    <x v="20"/>
    <s v="21750"/>
    <s v="Frei usk"/>
    <n v="36"/>
    <n v="33.048000000000002"/>
  </r>
  <r>
    <x v="21"/>
    <s v="21800"/>
    <s v="Nordlandet usk"/>
    <n v="51"/>
    <n v="44.981999999999999"/>
  </r>
  <r>
    <x v="22"/>
    <s v="21910"/>
    <s v="Vok-Voksenoppl"/>
    <n v="24"/>
    <n v="21.047999999999998"/>
  </r>
  <r>
    <x v="23"/>
    <s v="23000"/>
    <s v="Bhg-Barnehager"/>
    <n v="1"/>
    <n v="1"/>
  </r>
  <r>
    <x v="23"/>
    <s v="23150"/>
    <s v="Bhg - Karihola"/>
    <n v="43"/>
    <n v="36.979999999999997"/>
  </r>
  <r>
    <x v="23"/>
    <s v="23200"/>
    <s v="Bhg - Heinsa"/>
    <n v="17"/>
    <n v="14.297000000000001"/>
  </r>
  <r>
    <x v="23"/>
    <s v="23250"/>
    <s v="Bhg - Juulenga"/>
    <n v="9"/>
    <n v="8.1"/>
  </r>
  <r>
    <x v="23"/>
    <s v="23300"/>
    <s v="Bhg - Dale"/>
    <n v="24"/>
    <n v="20.52"/>
  </r>
  <r>
    <x v="23"/>
    <s v="23350"/>
    <s v="Bhg - Fosna"/>
    <n v="12"/>
    <n v="11.304"/>
  </r>
  <r>
    <x v="23"/>
    <s v="23450"/>
    <s v="Bhg-Røsslyngvei"/>
    <n v="17"/>
    <n v="14.943"/>
  </r>
  <r>
    <x v="23"/>
    <s v="23550"/>
    <s v="Bhg - Rensvik"/>
    <n v="23"/>
    <n v="19.09"/>
  </r>
  <r>
    <x v="24"/>
    <s v="25000"/>
    <s v="Kul-kultur&amp;Ktil"/>
    <n v="11"/>
    <n v="8.1509999999999998"/>
  </r>
  <r>
    <x v="24"/>
    <s v="25200"/>
    <s v="Kul-Atlanten id"/>
    <n v="1"/>
    <n v="1"/>
  </r>
  <r>
    <x v="24"/>
    <s v="25210"/>
    <s v="Kul - Atl.badet"/>
    <n v="14"/>
    <n v="12.404"/>
  </r>
  <r>
    <x v="24"/>
    <s v="25220"/>
    <s v="Kul - Atl. Cafè"/>
    <n v="7"/>
    <n v="4.585"/>
  </r>
  <r>
    <x v="24"/>
    <s v="25300"/>
    <s v="Kul-Kulturskole"/>
    <n v="17"/>
    <n v="12.512"/>
  </r>
  <r>
    <x v="24"/>
    <s v="25400"/>
    <s v="Kul - bibliotek"/>
    <n v="8"/>
    <n v="6.8"/>
  </r>
  <r>
    <x v="25"/>
    <s v="30100"/>
    <s v="ToK-Tild_koord"/>
    <n v="12"/>
    <n v="11.795999999999999"/>
  </r>
  <r>
    <x v="26"/>
    <s v="30500"/>
    <s v="Shj-Felleskjøkk"/>
    <n v="10"/>
    <n v="8.4499999999999993"/>
  </r>
  <r>
    <x v="26"/>
    <s v="30520"/>
    <s v="Shj - Vaskeri"/>
    <n v="4"/>
    <n v="4"/>
  </r>
  <r>
    <x v="26"/>
    <s v="30530"/>
    <s v="Shj-Støttetjene"/>
    <n v="6"/>
    <n v="5.5019999999999998"/>
  </r>
  <r>
    <x v="26"/>
    <s v="31000"/>
    <s v="Shj-Sykehjem"/>
    <n v="6"/>
    <n v="5.8019999999999996"/>
  </r>
  <r>
    <x v="26"/>
    <s v="31100"/>
    <s v="Shj Kringlangti"/>
    <n v="17"/>
    <n v="11.321999999999999"/>
  </r>
  <r>
    <x v="26"/>
    <s v="31120"/>
    <s v="Shj Kringdemens"/>
    <n v="19"/>
    <n v="14.839"/>
  </r>
  <r>
    <x v="26"/>
    <s v="31330"/>
    <s v="Shj-Barmanh2etg"/>
    <n v="20"/>
    <n v="14.28"/>
  </r>
  <r>
    <x v="26"/>
    <s v="31400"/>
    <s v="Shj Bergan lang"/>
    <n v="26"/>
    <n v="21.19"/>
  </r>
  <r>
    <x v="26"/>
    <s v="31410"/>
    <s v="Shj Bergan dem1"/>
    <n v="15"/>
    <n v="11.205"/>
  </r>
  <r>
    <x v="26"/>
    <s v="31420"/>
    <s v="Shj Bergan dem2"/>
    <n v="19"/>
    <n v="14.345000000000001"/>
  </r>
  <r>
    <x v="26"/>
    <s v="31430"/>
    <s v="Shj Vakth sykep"/>
    <n v="9"/>
    <n v="8.0459999999999994"/>
  </r>
  <r>
    <x v="26"/>
    <s v="31500"/>
    <s v="Shj - Frei"/>
    <n v="37"/>
    <n v="23.199000000000002"/>
  </r>
  <r>
    <x v="27"/>
    <s v="31620"/>
    <s v="StH-Forebyg/reh"/>
    <n v="32"/>
    <n v="28.8"/>
  </r>
  <r>
    <x v="27"/>
    <s v="31700"/>
    <s v="StH-Storhaugen"/>
    <n v="5"/>
    <n v="4.25"/>
  </r>
  <r>
    <x v="27"/>
    <s v="31710"/>
    <s v="StH-Øhjelp/kort"/>
    <n v="20"/>
    <n v="15.28"/>
  </r>
  <r>
    <x v="27"/>
    <s v="31720"/>
    <s v="StH-Rehab/kortt"/>
    <n v="18"/>
    <n v="13.698"/>
  </r>
  <r>
    <x v="27"/>
    <s v="31730"/>
    <s v="StH-Pall/kortti"/>
    <n v="16"/>
    <n v="13.183999999999999"/>
  </r>
  <r>
    <x v="27"/>
    <s v="31740"/>
    <s v="StH-Legetjenest"/>
    <n v="10"/>
    <n v="8.02"/>
  </r>
  <r>
    <x v="28"/>
    <s v="32000"/>
    <s v="Htj-Hjemmetjene"/>
    <n v="11"/>
    <n v="10.295999999999999"/>
  </r>
  <r>
    <x v="28"/>
    <s v="32010"/>
    <s v="Htj - Rode 1"/>
    <n v="22"/>
    <n v="18.611999999999998"/>
  </r>
  <r>
    <x v="28"/>
    <s v="32020"/>
    <s v="Htj - rode 2"/>
    <n v="29"/>
    <n v="23.113"/>
  </r>
  <r>
    <x v="28"/>
    <s v="32030"/>
    <s v="Htj - Rode 3"/>
    <n v="22"/>
    <n v="17.204000000000001"/>
  </r>
  <r>
    <x v="28"/>
    <s v="32040"/>
    <s v="Htj - Rode 4"/>
    <n v="14"/>
    <n v="11.228"/>
  </r>
  <r>
    <x v="28"/>
    <s v="32050"/>
    <s v="Htj - Rode 5"/>
    <n v="23"/>
    <n v="17.71"/>
  </r>
  <r>
    <x v="28"/>
    <s v="32070"/>
    <s v="Htj - Rode 7"/>
    <n v="21"/>
    <n v="17.030999999999999"/>
  </r>
  <r>
    <x v="28"/>
    <s v="32300"/>
    <s v="Htj-Roligh omso"/>
    <n v="12"/>
    <n v="9.1319999999999997"/>
  </r>
  <r>
    <x v="28"/>
    <s v="32310"/>
    <s v="Htj-Barmanh bof"/>
    <n v="11"/>
    <n v="8.8989999999999991"/>
  </r>
  <r>
    <x v="28"/>
    <s v="32320"/>
    <s v="Htj-Barmanh 4-6"/>
    <n v="15"/>
    <n v="12.555"/>
  </r>
  <r>
    <x v="28"/>
    <s v="32700"/>
    <s v="Htj-BPAssistent"/>
    <n v="1"/>
    <n v="0.23300000000000001"/>
  </r>
  <r>
    <x v="29"/>
    <s v="33000"/>
    <s v="PHR-Psykisk hel"/>
    <n v="5"/>
    <n v="5"/>
  </r>
  <r>
    <x v="29"/>
    <s v="33010"/>
    <s v="PHR-Psyk hjemme"/>
    <n v="17"/>
    <n v="16.099"/>
  </r>
  <r>
    <x v="29"/>
    <s v="33020"/>
    <s v="PHR-Bergan bofe"/>
    <n v="19"/>
    <n v="14.401999999999999"/>
  </r>
  <r>
    <x v="29"/>
    <s v="33030"/>
    <s v="PHR-Ivar Aasens"/>
    <n v="17"/>
    <n v="13.464"/>
  </r>
  <r>
    <x v="29"/>
    <s v="33040"/>
    <s v="PHR-Rustjeneste"/>
    <n v="8"/>
    <n v="8"/>
  </r>
  <r>
    <x v="29"/>
    <s v="33060"/>
    <s v="PHR-Rask psyk h"/>
    <n v="4"/>
    <n v="4"/>
  </r>
  <r>
    <x v="29"/>
    <s v="33080"/>
    <s v="PHR-Housing Fir"/>
    <n v="5"/>
    <n v="4.5"/>
  </r>
  <r>
    <x v="29"/>
    <s v="33100"/>
    <s v="PHR-Tempokjelle"/>
    <n v="2"/>
    <n v="2"/>
  </r>
  <r>
    <x v="30"/>
    <s v="34000"/>
    <s v="NAV-Administras"/>
    <n v="3"/>
    <n v="3"/>
  </r>
  <r>
    <x v="30"/>
    <s v="34010"/>
    <s v="NAV-Mottak"/>
    <n v="8"/>
    <n v="7.8"/>
  </r>
  <r>
    <x v="30"/>
    <s v="34020"/>
    <s v="NAV-oppfølg 1"/>
    <n v="6"/>
    <n v="5.298"/>
  </r>
  <r>
    <x v="30"/>
    <s v="34030"/>
    <s v="NAV-Oppfølg 2"/>
    <n v="10"/>
    <n v="10"/>
  </r>
  <r>
    <x v="31"/>
    <s v="34500"/>
    <s v="FoI-Flyktn_innv"/>
    <n v="13"/>
    <n v="12.805"/>
  </r>
  <r>
    <x v="32"/>
    <s v="35000"/>
    <s v="BFH-Barnfamhels"/>
    <n v="3"/>
    <n v="3"/>
  </r>
  <r>
    <x v="32"/>
    <s v="35100"/>
    <s v="BFH-Barneverntj"/>
    <n v="37"/>
    <n v="34.484000000000002"/>
  </r>
  <r>
    <x v="32"/>
    <s v="35200"/>
    <s v="BFH-Foreb helse"/>
    <n v="35"/>
    <n v="30.344999999999999"/>
  </r>
  <r>
    <x v="32"/>
    <s v="35400"/>
    <s v="BFH - Oppl tjen"/>
    <n v="20"/>
    <n v="18.100000000000001"/>
  </r>
  <r>
    <x v="33"/>
    <s v="36000"/>
    <s v="Boh-Bo og habil"/>
    <n v="6"/>
    <n v="6.4980000000000002"/>
  </r>
  <r>
    <x v="33"/>
    <s v="36100"/>
    <s v="BoH-Kirklandet"/>
    <n v="29"/>
    <n v="21.692"/>
  </r>
  <r>
    <x v="33"/>
    <s v="36150"/>
    <s v="BoH-Goma/Nordla"/>
    <n v="36"/>
    <n v="27.504000000000001"/>
  </r>
  <r>
    <x v="33"/>
    <s v="36600"/>
    <s v="BoH-Bekkefaret"/>
    <n v="44"/>
    <n v="30.844000000000001"/>
  </r>
  <r>
    <x v="33"/>
    <s v="36640"/>
    <s v="BoH-DaleSommero"/>
    <n v="42"/>
    <n v="33.473999999999997"/>
  </r>
  <r>
    <x v="33"/>
    <s v="36650"/>
    <s v="BoH-Frei"/>
    <n v="42"/>
    <n v="32.256"/>
  </r>
  <r>
    <x v="33"/>
    <s v="36700"/>
    <s v="BoH-Dagtilbud"/>
    <n v="22"/>
    <n v="18.545999999999999"/>
  </r>
  <r>
    <x v="33"/>
    <s v="36810"/>
    <s v="BoH-Institu/and"/>
    <n v="24"/>
    <n v="20.448"/>
  </r>
  <r>
    <x v="33"/>
    <s v="36820"/>
    <s v="BoH-Støttekonta"/>
    <n v="5"/>
    <n v="2.2400000000000002"/>
  </r>
  <r>
    <x v="34"/>
    <s v="38000"/>
    <s v="HIS-Helseinnova"/>
    <n v="9"/>
    <n v="8.4960000000000004"/>
  </r>
  <r>
    <x v="34"/>
    <s v="38100"/>
    <s v="HIS-Responssent"/>
    <n v="10"/>
    <n v="8.6199999999999992"/>
  </r>
  <r>
    <x v="34"/>
    <s v="38210"/>
    <s v="HIS-utviklingss"/>
    <n v="1"/>
    <n v="1"/>
  </r>
  <r>
    <x v="35"/>
    <s v="60000"/>
    <s v="Kte-kommunaltek"/>
    <n v="1"/>
    <n v="1"/>
  </r>
  <r>
    <x v="35"/>
    <s v="60040"/>
    <s v="Kte-Anlegg"/>
    <n v="10"/>
    <n v="10"/>
  </r>
  <r>
    <x v="35"/>
    <s v="60130"/>
    <s v="Kte-VeiTrafPark"/>
    <n v="20"/>
    <n v="19.5"/>
  </r>
  <r>
    <x v="35"/>
    <s v="60200"/>
    <s v="Kte-VannAvløpSl"/>
    <n v="52"/>
    <n v="50.024000000000001"/>
  </r>
  <r>
    <x v="35"/>
    <s v="60230"/>
    <s v="Kte-RenovNæring"/>
    <n v="32"/>
    <n v="28.288"/>
  </r>
  <r>
    <x v="36"/>
    <s v="62000"/>
    <s v="PoB-Plan&amp;Bygges"/>
    <n v="4"/>
    <n v="2.9"/>
  </r>
  <r>
    <x v="36"/>
    <s v="62010"/>
    <s v="PoB-Oppmåling"/>
    <n v="5"/>
    <n v="4.5"/>
  </r>
  <r>
    <x v="36"/>
    <s v="62900"/>
    <s v="RoB-Regulering"/>
    <n v="6"/>
    <n v="5.5979999999999999"/>
  </r>
  <r>
    <x v="36"/>
    <s v="62950"/>
    <s v="PoB-Byggesak"/>
    <n v="8"/>
    <n v="8"/>
  </r>
  <r>
    <x v="37"/>
    <s v="64000"/>
    <s v="Edr-Eiendomsdri"/>
    <n v="5"/>
    <n v="5"/>
  </r>
  <r>
    <x v="37"/>
    <s v="64150"/>
    <s v="Edr-Renhold"/>
    <n v="53"/>
    <n v="48.494999999999997"/>
  </r>
  <r>
    <x v="37"/>
    <s v="64160"/>
    <s v="Edr-Bolig &amp; for"/>
    <n v="4"/>
    <n v="4"/>
  </r>
  <r>
    <x v="37"/>
    <s v="64190"/>
    <s v="Edr-Drift&amp;Vedli"/>
    <n v="22"/>
    <n v="19.602"/>
  </r>
  <r>
    <x v="37"/>
    <s v="64200"/>
    <s v="Edr-Prosjekt"/>
    <n v="7"/>
    <n v="5.3970000000000002"/>
  </r>
  <r>
    <x v="38"/>
    <n v="65000"/>
    <s v="Brann &amp; redning"/>
    <n v="1"/>
    <n v="1.0999999999999999E-2"/>
  </r>
  <r>
    <x v="38"/>
    <s v="65000"/>
    <s v="BoR-Brann&amp;redni"/>
    <n v="1"/>
    <n v="1"/>
  </r>
  <r>
    <x v="38"/>
    <s v="65010"/>
    <s v="BoR - Beredskap"/>
    <n v="41"/>
    <n v="25.173999999999999"/>
  </r>
  <r>
    <x v="38"/>
    <s v="65030"/>
    <s v="BoR Forebyggend"/>
    <n v="7"/>
    <n v="6.0970000000000004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151">
  <r>
    <x v="0"/>
    <s v="1000 Ordførerens kontor"/>
    <n v="1"/>
    <n v="10000000"/>
    <n v="1073"/>
    <m/>
    <n v="1073"/>
  </r>
  <r>
    <x v="0"/>
    <s v="1003 Sekretariat kontrollutvalg"/>
    <n v="1"/>
    <n v="10000000"/>
    <n v="803"/>
    <m/>
    <n v="803"/>
  </r>
  <r>
    <x v="1"/>
    <s v="1200 Rådmannens kontor"/>
    <n v="1"/>
    <n v="10000000"/>
    <n v="4392"/>
    <m/>
    <n v="4392"/>
  </r>
  <r>
    <x v="1"/>
    <s v="1203 Kommuneadvokat"/>
    <n v="1"/>
    <n v="10000000"/>
    <n v="2374"/>
    <m/>
    <n v="2374"/>
  </r>
  <r>
    <x v="1"/>
    <s v="1205 Orkidé"/>
    <n v="1"/>
    <n v="10000000"/>
    <n v="708"/>
    <m/>
    <n v="708"/>
  </r>
  <r>
    <x v="1"/>
    <s v="1211 Helse og sosial"/>
    <n v="1"/>
    <n v="10000000"/>
    <n v="1492"/>
    <m/>
    <n v="1492"/>
  </r>
  <r>
    <x v="1"/>
    <s v="1214 Beredskap og skjenkebevilgninger"/>
    <n v="1"/>
    <n v="10000000"/>
    <n v="715"/>
    <m/>
    <n v="715"/>
  </r>
  <r>
    <x v="1"/>
    <s v="1215 Næringsavdelingen"/>
    <n v="1"/>
    <n v="10000000"/>
    <n v="696"/>
    <m/>
    <n v="696"/>
  </r>
  <r>
    <x v="2"/>
    <s v="1218 Samfunnsutvikling"/>
    <n v="1"/>
    <n v="10000000"/>
    <n v="2404"/>
    <m/>
    <n v="2404"/>
  </r>
  <r>
    <x v="3"/>
    <s v="1220 Personalseksjonen"/>
    <n v="1"/>
    <n v="10000000"/>
    <n v="4973"/>
    <m/>
    <n v="4973"/>
  </r>
  <r>
    <x v="4"/>
    <s v="1222 IKT"/>
    <n v="1"/>
    <n v="10000000"/>
    <n v="6901"/>
    <m/>
    <n v="6901"/>
  </r>
  <r>
    <x v="3"/>
    <s v="1223 Fellesutgifter"/>
    <n v="1"/>
    <n v="10000000"/>
    <n v="3417"/>
    <m/>
    <n v="3417"/>
  </r>
  <r>
    <x v="3"/>
    <s v="1224 Opplæringskontor"/>
    <n v="1"/>
    <n v="10000000"/>
    <n v="1021"/>
    <m/>
    <n v="1021"/>
  </r>
  <r>
    <x v="5"/>
    <s v="1250 Økonomiseksjonen"/>
    <n v="1"/>
    <n v="10000000"/>
    <n v="12803"/>
    <m/>
    <n v="12803"/>
  </r>
  <r>
    <x v="6"/>
    <s v="1260 Kristiansund servicekontor"/>
    <n v="1"/>
    <n v="10000000"/>
    <n v="3850"/>
    <m/>
    <n v="3850"/>
  </r>
  <r>
    <x v="7"/>
    <s v="1270 Nordmøre Kemnerkontor"/>
    <n v="1"/>
    <n v="10000000"/>
    <n v="4899"/>
    <m/>
    <n v="4899"/>
  </r>
  <r>
    <x v="8"/>
    <s v="2010 PP-tjeneste for Nordmøre"/>
    <n v="2"/>
    <n v="3000000"/>
    <n v="11715"/>
    <m/>
    <n v="11715"/>
  </r>
  <r>
    <x v="9"/>
    <s v="2100 Grunnskole felles"/>
    <n v="2"/>
    <n v="3000000"/>
    <n v="1875"/>
    <m/>
    <n v="1875"/>
  </r>
  <r>
    <x v="10"/>
    <s v="2110 Allanengen skole"/>
    <n v="2"/>
    <n v="3000000"/>
    <n v="15755"/>
    <m/>
    <n v="15755"/>
  </r>
  <r>
    <x v="10"/>
    <s v="2111 Allanengen Innføringsklasse"/>
    <n v="2"/>
    <n v="3000000"/>
    <n v="3168"/>
    <m/>
    <n v="3168"/>
  </r>
  <r>
    <x v="11"/>
    <s v="2115 Bjerkelund skole"/>
    <n v="2"/>
    <n v="3000000"/>
    <n v="12340"/>
    <m/>
    <n v="12340"/>
  </r>
  <r>
    <x v="12"/>
    <s v="2120 Dalabrekka skole"/>
    <n v="2"/>
    <n v="3000000"/>
    <n v="15353"/>
    <m/>
    <n v="15353"/>
  </r>
  <r>
    <x v="13"/>
    <s v="2125 Rensvik skole"/>
    <n v="2"/>
    <n v="3000000"/>
    <n v="13762"/>
    <m/>
    <n v="13762"/>
  </r>
  <r>
    <x v="14"/>
    <s v="2130 Dale barneskole"/>
    <n v="2"/>
    <n v="3000000"/>
    <n v="21201"/>
    <m/>
    <n v="21201"/>
  </r>
  <r>
    <x v="15"/>
    <s v="2135 Frei skole"/>
    <n v="2"/>
    <n v="3000000"/>
    <n v="9562"/>
    <m/>
    <n v="9562"/>
  </r>
  <r>
    <x v="16"/>
    <s v="2140 Gomalandet skole"/>
    <n v="2"/>
    <n v="3000000"/>
    <n v="9935"/>
    <m/>
    <n v="9935"/>
  </r>
  <r>
    <x v="17"/>
    <s v="2150 Innlandet skole"/>
    <n v="2"/>
    <n v="3000000"/>
    <n v="8209"/>
    <m/>
    <n v="8209"/>
  </r>
  <r>
    <x v="18"/>
    <s v="2160 Nordlandet skole"/>
    <n v="2"/>
    <n v="3000000"/>
    <n v="13695"/>
    <m/>
    <n v="13695"/>
  </r>
  <r>
    <x v="19"/>
    <s v="2170 Atlanten ungdomsskole"/>
    <n v="2"/>
    <n v="3000000"/>
    <n v="20041"/>
    <m/>
    <n v="20041"/>
  </r>
  <r>
    <x v="19"/>
    <s v="2171 Levende Vågen"/>
    <n v="2"/>
    <n v="3000000"/>
    <n v="2744"/>
    <m/>
    <n v="2744"/>
  </r>
  <r>
    <x v="20"/>
    <s v="2175 Frei ungdomsskole"/>
    <n v="2"/>
    <n v="3000000"/>
    <n v="18364"/>
    <m/>
    <n v="18364"/>
  </r>
  <r>
    <x v="21"/>
    <s v="2180 Nordlandet ungdomsskole"/>
    <n v="2"/>
    <n v="3000000"/>
    <n v="22736"/>
    <m/>
    <n v="22736"/>
  </r>
  <r>
    <x v="22"/>
    <s v="2191 Kristiansund voksenopplæring"/>
    <n v="2"/>
    <n v="3000000"/>
    <n v="12904"/>
    <m/>
    <n v="12904"/>
  </r>
  <r>
    <x v="23"/>
    <s v="2300 Barnehager felles"/>
    <n v="3"/>
    <n v="3000000"/>
    <n v="1104"/>
    <m/>
    <n v="1104"/>
  </r>
  <r>
    <x v="23"/>
    <s v="2310 Myra barnehage"/>
    <n v="3"/>
    <n v="3000000"/>
    <n v="3906"/>
    <m/>
    <n v="3906"/>
  </r>
  <r>
    <x v="23"/>
    <s v="2315 Karihola barnehage"/>
    <n v="3"/>
    <n v="3000000"/>
    <n v="10834"/>
    <m/>
    <n v="10834"/>
  </r>
  <r>
    <x v="23"/>
    <s v="2320 Heinsa barnehage"/>
    <n v="3"/>
    <n v="3000000"/>
    <n v="5351"/>
    <m/>
    <n v="5351"/>
  </r>
  <r>
    <x v="23"/>
    <s v="2325 Juulenga barnehage"/>
    <n v="3"/>
    <n v="3000000"/>
    <n v="3558"/>
    <m/>
    <n v="3558"/>
  </r>
  <r>
    <x v="23"/>
    <s v="2330 Dale barnehage"/>
    <n v="3"/>
    <n v="3000000"/>
    <n v="8862"/>
    <m/>
    <n v="8862"/>
  </r>
  <r>
    <x v="23"/>
    <s v="2335 Fosna barnehage"/>
    <n v="3"/>
    <n v="3000000"/>
    <n v="4489"/>
    <m/>
    <n v="4489"/>
  </r>
  <r>
    <x v="23"/>
    <s v="2340 Fløya barnehage"/>
    <n v="3"/>
    <n v="3000000"/>
    <n v="2452"/>
    <m/>
    <n v="2452"/>
  </r>
  <r>
    <x v="23"/>
    <s v="2345 Røsslyngveien barnehage"/>
    <n v="3"/>
    <n v="3000000"/>
    <n v="6281"/>
    <m/>
    <n v="6281"/>
  </r>
  <r>
    <x v="23"/>
    <s v="2355 Rensvik barnehage"/>
    <n v="3"/>
    <n v="3000000"/>
    <n v="9051"/>
    <m/>
    <n v="9051"/>
  </r>
  <r>
    <x v="24"/>
    <s v="2500 Kulturavdelingen"/>
    <n v="1"/>
    <n v="10000000"/>
    <n v="4611"/>
    <m/>
    <n v="4611"/>
  </r>
  <r>
    <x v="24"/>
    <s v="2520 Atlanten idrettspark"/>
    <n v="1"/>
    <n v="10000000"/>
    <n v="1685"/>
    <m/>
    <n v="1685"/>
  </r>
  <r>
    <x v="24"/>
    <s v="2521 Atlanterhavsbadet"/>
    <n v="1"/>
    <n v="10000000"/>
    <n v="4926"/>
    <m/>
    <n v="4926"/>
  </r>
  <r>
    <x v="24"/>
    <s v="2522 Atlanten Café"/>
    <n v="1"/>
    <n v="10000000"/>
    <n v="1231"/>
    <m/>
    <n v="1231"/>
  </r>
  <r>
    <x v="24"/>
    <s v="2523 Idrettshall"/>
    <n v="1"/>
    <n v="10000000"/>
    <n v="1072"/>
    <m/>
    <n v="1072"/>
  </r>
  <r>
    <x v="24"/>
    <s v="2526 Uteanlegg"/>
    <n v="1"/>
    <n v="10000000"/>
    <n v="1249"/>
    <m/>
    <n v="1249"/>
  </r>
  <r>
    <x v="24"/>
    <s v="2530 Kristiansund kulturskole"/>
    <n v="1"/>
    <n v="10000000"/>
    <n v="7140"/>
    <m/>
    <n v="7140"/>
  </r>
  <r>
    <x v="24"/>
    <s v="2540 Kristiansund bibliotek"/>
    <n v="1"/>
    <n v="10000000"/>
    <n v="3577"/>
    <m/>
    <n v="3577"/>
  </r>
  <r>
    <x v="25"/>
    <s v="3010 Tildelingstjenesten"/>
    <n v="4"/>
    <n v="44000000"/>
    <n v="6658"/>
    <m/>
    <n v="6658"/>
  </r>
  <r>
    <x v="26"/>
    <s v="3050 Felleskjøkkenet"/>
    <n v="4"/>
    <n v="44000000"/>
    <n v="3809"/>
    <m/>
    <n v="3809"/>
  </r>
  <r>
    <x v="26"/>
    <s v="3052 Vaskeri"/>
    <n v="4"/>
    <n v="44000000"/>
    <n v="1600"/>
    <m/>
    <n v="1600"/>
  </r>
  <r>
    <x v="26"/>
    <s v="3053 Støttetjenester"/>
    <n v="4"/>
    <n v="44000000"/>
    <n v="4228"/>
    <m/>
    <n v="4228"/>
  </r>
  <r>
    <x v="26"/>
    <s v="3100 Sykehjem - administrasjon"/>
    <n v="4"/>
    <n v="44000000"/>
    <n v="3791"/>
    <m/>
    <n v="3791"/>
  </r>
  <r>
    <x v="26"/>
    <s v="3110 Kringsjå sykehjem - Langtid"/>
    <n v="4"/>
    <n v="44000000"/>
    <n v="7166"/>
    <m/>
    <n v="7166"/>
  </r>
  <r>
    <x v="26"/>
    <s v="3112 Kringsjå sykehjem - Demens"/>
    <n v="4"/>
    <n v="44000000"/>
    <n v="9258"/>
    <m/>
    <n v="9258"/>
  </r>
  <r>
    <x v="26"/>
    <s v="3133 Barmanhaugen 2. etg."/>
    <n v="4"/>
    <n v="44000000"/>
    <n v="5996"/>
    <m/>
    <n v="5996"/>
  </r>
  <r>
    <x v="26"/>
    <s v="3140 Bergan sykehjem - Demens 3"/>
    <n v="4"/>
    <n v="44000000"/>
    <n v="10906"/>
    <m/>
    <n v="10906"/>
  </r>
  <r>
    <x v="26"/>
    <s v="3141 Bergan sykehjem - Demens 1"/>
    <n v="4"/>
    <n v="44000000"/>
    <n v="6213"/>
    <m/>
    <n v="6213"/>
  </r>
  <r>
    <x v="26"/>
    <s v="3142 Bergan sykehjem - Demens 2"/>
    <n v="4"/>
    <n v="44000000"/>
    <n v="7933"/>
    <m/>
    <n v="7933"/>
  </r>
  <r>
    <x v="26"/>
    <s v="3143 Vakthavende sykepleieteam"/>
    <n v="4"/>
    <n v="44000000"/>
    <n v="3504"/>
    <m/>
    <n v="3504"/>
  </r>
  <r>
    <x v="26"/>
    <s v="3150 Frei sykehjem"/>
    <n v="4"/>
    <n v="44000000"/>
    <n v="11682"/>
    <m/>
    <n v="11682"/>
  </r>
  <r>
    <x v="27"/>
    <s v="3162 Rehabilitering"/>
    <n v="4"/>
    <n v="44000000"/>
    <n v="8918"/>
    <m/>
    <n v="8918"/>
  </r>
  <r>
    <x v="27"/>
    <s v="3164 Forebyggende eldre"/>
    <n v="4"/>
    <n v="44000000"/>
    <n v="4360"/>
    <m/>
    <n v="4360"/>
  </r>
  <r>
    <x v="27"/>
    <s v="3170 Storhaugen Helsehus - felles"/>
    <n v="4"/>
    <n v="44000000"/>
    <n v="2501"/>
    <m/>
    <n v="2501"/>
  </r>
  <r>
    <x v="27"/>
    <s v="3171 Storhaugen helsehus - Døgndrift"/>
    <n v="4"/>
    <n v="44000000"/>
    <n v="24872"/>
    <m/>
    <n v="24872"/>
  </r>
  <r>
    <x v="27"/>
    <s v="3174 Samfunnsmedisin"/>
    <n v="4"/>
    <n v="44000000"/>
    <n v="2226"/>
    <m/>
    <n v="2226"/>
  </r>
  <r>
    <x v="27"/>
    <s v="3175 Turnuslege"/>
    <n v="4"/>
    <n v="44000000"/>
    <n v="585"/>
    <m/>
    <n v="585"/>
  </r>
  <r>
    <x v="27"/>
    <s v="3176 Legevakt"/>
    <n v="4"/>
    <n v="44000000"/>
    <n v="552"/>
    <m/>
    <n v="552"/>
  </r>
  <r>
    <x v="27"/>
    <s v="3180 Kommunalt legearbeid"/>
    <n v="4"/>
    <n v="44000000"/>
    <n v="2737"/>
    <m/>
    <n v="2737"/>
  </r>
  <r>
    <x v="28"/>
    <s v="3200 Hjemmetjenestene felles"/>
    <n v="4"/>
    <n v="44000000"/>
    <n v="5907"/>
    <m/>
    <n v="5907"/>
  </r>
  <r>
    <x v="28"/>
    <s v="3201 Hjemmetjenesten Rode 1"/>
    <n v="4"/>
    <n v="44000000"/>
    <n v="8915"/>
    <m/>
    <n v="8915"/>
  </r>
  <r>
    <x v="28"/>
    <s v="3202 Hjemmetjenesten Rode 2"/>
    <n v="4"/>
    <n v="44000000"/>
    <n v="12729"/>
    <m/>
    <n v="12729"/>
  </r>
  <r>
    <x v="28"/>
    <s v="3203 Hjemmetjenesten Rode 3"/>
    <n v="4"/>
    <n v="44000000"/>
    <n v="9170"/>
    <m/>
    <n v="9170"/>
  </r>
  <r>
    <x v="28"/>
    <s v="3204 Hjemmetjenesten Rode 4"/>
    <n v="4"/>
    <n v="44000000"/>
    <n v="5720"/>
    <m/>
    <n v="5720"/>
  </r>
  <r>
    <x v="28"/>
    <s v="3205 Hjemmetjenesten Rode 5"/>
    <n v="4"/>
    <n v="44000000"/>
    <n v="7412"/>
    <m/>
    <n v="7412"/>
  </r>
  <r>
    <x v="28"/>
    <s v="3207 Hjemmetjenesten Rode 7"/>
    <n v="4"/>
    <n v="44000000"/>
    <n v="7700"/>
    <m/>
    <n v="7700"/>
  </r>
  <r>
    <x v="28"/>
    <s v="3230 Roligheten omsorgsboliger"/>
    <n v="4"/>
    <n v="44000000"/>
    <n v="5985"/>
    <m/>
    <n v="5985"/>
  </r>
  <r>
    <x v="28"/>
    <s v="3231 Barmanhaugen bofellesskap"/>
    <n v="4"/>
    <n v="44000000"/>
    <n v="5170"/>
    <m/>
    <n v="5170"/>
  </r>
  <r>
    <x v="28"/>
    <s v="3232 Barmanhaugen 4.- 6. etg."/>
    <n v="4"/>
    <n v="44000000"/>
    <n v="5287"/>
    <m/>
    <n v="5287"/>
  </r>
  <r>
    <x v="28"/>
    <s v="3270 Brukerstyrt personlig assistenet (BPA)"/>
    <n v="4"/>
    <n v="44000000"/>
    <n v="83"/>
    <m/>
    <n v="83"/>
  </r>
  <r>
    <x v="29"/>
    <s v="3300 Psykisk helse KB 22"/>
    <n v="4"/>
    <n v="44000000"/>
    <n v="7561"/>
    <m/>
    <n v="7561"/>
  </r>
  <r>
    <x v="29"/>
    <s v="3301 Psykisk helse Sætherhaugen"/>
    <n v="4"/>
    <n v="44000000"/>
    <n v="2515"/>
    <m/>
    <n v="2515"/>
  </r>
  <r>
    <x v="29"/>
    <s v="3302 Bergan bofellesskap"/>
    <n v="4"/>
    <n v="44000000"/>
    <n v="6289"/>
    <m/>
    <n v="6289"/>
  </r>
  <r>
    <x v="29"/>
    <s v="3303 Ivar Aasensgt. boligfellesskap"/>
    <n v="4"/>
    <n v="44000000"/>
    <n v="10860"/>
    <m/>
    <n v="10860"/>
  </r>
  <r>
    <x v="29"/>
    <s v="3304 Rustjeneste"/>
    <n v="4"/>
    <n v="44000000"/>
    <n v="5190"/>
    <m/>
    <n v="5190"/>
  </r>
  <r>
    <x v="29"/>
    <s v="3306 Rask psykisk helsehjelp"/>
    <n v="4"/>
    <n v="44000000"/>
    <n v="2215"/>
    <m/>
    <n v="2215"/>
  </r>
  <r>
    <x v="30"/>
    <s v="3400 NAV"/>
    <n v="4"/>
    <n v="44000000"/>
    <n v="11889"/>
    <m/>
    <n v="11889"/>
  </r>
  <r>
    <x v="31"/>
    <s v="3450 Flyktning- og innvandrertjenesten"/>
    <n v="4"/>
    <n v="44000000"/>
    <n v="6845"/>
    <m/>
    <n v="6845"/>
  </r>
  <r>
    <x v="32"/>
    <s v="3500 Barn, familie og helse"/>
    <n v="4"/>
    <n v="44000000"/>
    <n v="734"/>
    <m/>
    <n v="734"/>
  </r>
  <r>
    <x v="32"/>
    <s v="3510 Barneverntjenesten"/>
    <n v="4"/>
    <n v="44000000"/>
    <n v="15100"/>
    <m/>
    <n v="15100"/>
  </r>
  <r>
    <x v="32"/>
    <s v="3520 Forebyggende helsetjenester for barn og unge"/>
    <n v="4"/>
    <n v="44000000"/>
    <n v="1028"/>
    <m/>
    <n v="1028"/>
  </r>
  <r>
    <x v="32"/>
    <s v="3522 Helsestasjonstjenester"/>
    <n v="4"/>
    <n v="44000000"/>
    <n v="2850"/>
    <m/>
    <n v="2850"/>
  </r>
  <r>
    <x v="32"/>
    <s v="3523 Helsestasjon for gravide"/>
    <n v="4"/>
    <n v="44000000"/>
    <n v="1094"/>
    <m/>
    <n v="1094"/>
  </r>
  <r>
    <x v="32"/>
    <s v="3524 Vaksinasjonskontoret"/>
    <n v="4"/>
    <n v="44000000"/>
    <n v="250"/>
    <m/>
    <n v="250"/>
  </r>
  <r>
    <x v="32"/>
    <s v="3525 Skolehelsetjenester"/>
    <n v="4"/>
    <n v="44000000"/>
    <n v="3419"/>
    <m/>
    <n v="3419"/>
  </r>
  <r>
    <x v="32"/>
    <s v="3526 Psykisk helsetjenester for barn og familier"/>
    <n v="4"/>
    <n v="44000000"/>
    <n v="3640"/>
    <m/>
    <n v="3640"/>
  </r>
  <r>
    <x v="32"/>
    <s v="3528 Fysioterapi for barn og unge"/>
    <n v="4"/>
    <n v="44000000"/>
    <n v="1585"/>
    <m/>
    <n v="1585"/>
  </r>
  <r>
    <x v="32"/>
    <s v="3540 Opplæringstjenesten"/>
    <n v="4"/>
    <n v="44000000"/>
    <n v="9135"/>
    <m/>
    <n v="9135"/>
  </r>
  <r>
    <x v="33"/>
    <s v="3600 Bo- og dagtilbud/oppfølging felles"/>
    <n v="4"/>
    <n v="44000000"/>
    <n v="3391"/>
    <m/>
    <n v="3391"/>
  </r>
  <r>
    <x v="33"/>
    <s v="3610 Roligheten boliger"/>
    <n v="4"/>
    <n v="44000000"/>
    <n v="6205"/>
    <m/>
    <n v="6205"/>
  </r>
  <r>
    <x v="33"/>
    <s v="3611 Myra boliger"/>
    <n v="4"/>
    <n v="44000000"/>
    <n v="7160"/>
    <m/>
    <n v="7160"/>
  </r>
  <r>
    <x v="33"/>
    <s v="3612 Sildstimen 1"/>
    <n v="4"/>
    <n v="44000000"/>
    <n v="6145"/>
    <m/>
    <n v="6145"/>
  </r>
  <r>
    <x v="33"/>
    <s v="3614 Eventyrveien 4"/>
    <n v="4"/>
    <n v="44000000"/>
    <n v="6493"/>
    <m/>
    <n v="6493"/>
  </r>
  <r>
    <x v="33"/>
    <s v="3615 Grunden 1"/>
    <n v="4"/>
    <n v="44000000"/>
    <n v="5514"/>
    <m/>
    <n v="5514"/>
  </r>
  <r>
    <x v="33"/>
    <s v="3616 Grunden 2"/>
    <n v="4"/>
    <n v="44000000"/>
    <n v="3003"/>
    <m/>
    <n v="3003"/>
  </r>
  <r>
    <x v="33"/>
    <s v="3617 Eaholmveien"/>
    <n v="4"/>
    <n v="44000000"/>
    <n v="3067"/>
    <m/>
    <n v="3067"/>
  </r>
  <r>
    <x v="33"/>
    <s v="3660 Bekkefaret 12"/>
    <n v="4"/>
    <n v="44000000"/>
    <n v="8702"/>
    <m/>
    <n v="8702"/>
  </r>
  <r>
    <x v="33"/>
    <s v="3661 Bekkefaret 14"/>
    <n v="4"/>
    <n v="44000000"/>
    <n v="5358"/>
    <m/>
    <n v="5358"/>
  </r>
  <r>
    <x v="33"/>
    <s v="3662 Bekkefaret 16"/>
    <n v="4"/>
    <n v="44000000"/>
    <n v="4668"/>
    <m/>
    <n v="4668"/>
  </r>
  <r>
    <x v="33"/>
    <s v="3663 Naustveien 26"/>
    <n v="4"/>
    <n v="44000000"/>
    <n v="7076"/>
    <m/>
    <n v="7076"/>
  </r>
  <r>
    <x v="33"/>
    <s v="3664 Smørsoppen 30"/>
    <n v="4"/>
    <n v="44000000"/>
    <n v="7479"/>
    <m/>
    <n v="7479"/>
  </r>
  <r>
    <x v="33"/>
    <s v="3665 Breilisikten boliger"/>
    <n v="4"/>
    <n v="44000000"/>
    <n v="4225"/>
    <m/>
    <n v="4225"/>
  </r>
  <r>
    <x v="33"/>
    <s v="3666 Rensviktunet boliger"/>
    <n v="4"/>
    <n v="44000000"/>
    <n v="9476"/>
    <m/>
    <n v="9476"/>
  </r>
  <r>
    <x v="33"/>
    <s v="3670 Morbærtreet"/>
    <n v="4"/>
    <n v="44000000"/>
    <n v="1223"/>
    <m/>
    <n v="1223"/>
  </r>
  <r>
    <x v="33"/>
    <s v="3671 Stortua arbeidssenter"/>
    <n v="4"/>
    <n v="44000000"/>
    <n v="1788.2260000000001"/>
    <m/>
    <n v="1788.2260000000001"/>
  </r>
  <r>
    <x v="33"/>
    <s v="3672 Dale dagsenter og kantinedrift"/>
    <n v="4"/>
    <n v="44000000"/>
    <n v="5248"/>
    <m/>
    <n v="5248"/>
  </r>
  <r>
    <x v="33"/>
    <s v="3673 Rena bruk"/>
    <n v="4"/>
    <n v="44000000"/>
    <n v="711"/>
    <m/>
    <n v="711"/>
  </r>
  <r>
    <x v="33"/>
    <s v="3680 Rensviktunet avlastning"/>
    <n v="4"/>
    <n v="44000000"/>
    <n v="4803"/>
    <m/>
    <n v="4803"/>
  </r>
  <r>
    <x v="33"/>
    <s v="3681 Karitunet avlastning"/>
    <n v="4"/>
    <n v="44000000"/>
    <n v="5147"/>
    <m/>
    <n v="5147"/>
  </r>
  <r>
    <x v="33"/>
    <s v="3682 Støttekontakt, privat avlastning"/>
    <n v="4"/>
    <n v="44000000"/>
    <n v="480"/>
    <m/>
    <n v="480"/>
  </r>
  <r>
    <x v="34"/>
    <s v="3800 Helseinnovasjon - administrasjon"/>
    <n v="5"/>
    <n v="0"/>
    <n v="2400"/>
    <m/>
    <n v="2400"/>
  </r>
  <r>
    <x v="34"/>
    <s v="3810 Responssenter"/>
    <n v="4"/>
    <n v="44000000"/>
    <n v="4363"/>
    <m/>
    <n v="4363"/>
  </r>
  <r>
    <x v="34"/>
    <s v="3821 Utviklingssenter for sykehjem"/>
    <n v="5"/>
    <n v="0"/>
    <n v="600"/>
    <m/>
    <n v="600"/>
  </r>
  <r>
    <x v="35"/>
    <s v="6000 Driftsbygg Hagelin"/>
    <n v="5"/>
    <n v="0"/>
    <n v="406"/>
    <m/>
    <n v="406"/>
  </r>
  <r>
    <x v="35"/>
    <s v="6001 Vedlikeholdsavdeling VAR m.m."/>
    <n v="5"/>
    <n v="0"/>
    <n v="4210"/>
    <m/>
    <n v="4210"/>
  </r>
  <r>
    <x v="35"/>
    <s v="6003 Bil- og maskinverksted"/>
    <n v="5"/>
    <n v="0"/>
    <n v="2341"/>
    <m/>
    <n v="2341"/>
  </r>
  <r>
    <x v="35"/>
    <s v="6004 Anleggsavdelingen"/>
    <n v="5"/>
    <n v="0"/>
    <n v="5450"/>
    <m/>
    <n v="5450"/>
  </r>
  <r>
    <x v="35"/>
    <s v="6010 Byingeniørens kontor"/>
    <n v="1"/>
    <n v="10000000"/>
    <n v="193"/>
    <m/>
    <n v="193"/>
  </r>
  <r>
    <x v="35"/>
    <s v="6013 Kommunale veier"/>
    <n v="1"/>
    <n v="10000000"/>
    <n v="1514"/>
    <m/>
    <n v="1514"/>
  </r>
  <r>
    <x v="35"/>
    <s v="6020 Vann"/>
    <n v="5"/>
    <n v="0"/>
    <n v="10233"/>
    <m/>
    <n v="10233"/>
  </r>
  <r>
    <x v="35"/>
    <s v="6022 Avløp"/>
    <n v="5"/>
    <n v="0"/>
    <n v="10509"/>
    <m/>
    <n v="10509"/>
  </r>
  <r>
    <x v="35"/>
    <s v="6023 Renovasjon"/>
    <n v="5"/>
    <n v="0"/>
    <n v="8305"/>
    <m/>
    <n v="8305"/>
  </r>
  <r>
    <x v="35"/>
    <s v="6024 Avfall næringsvirksomhet"/>
    <n v="5"/>
    <n v="0"/>
    <n v="959"/>
    <m/>
    <n v="959"/>
  </r>
  <r>
    <x v="35"/>
    <s v="6025 Slam"/>
    <n v="5"/>
    <n v="0"/>
    <n v="176"/>
    <m/>
    <n v="176"/>
  </r>
  <r>
    <x v="35"/>
    <s v="6026 Park"/>
    <n v="1"/>
    <n v="10000000"/>
    <n v="2761"/>
    <m/>
    <n v="2761"/>
  </r>
  <r>
    <x v="35"/>
    <s v="6027 Utenomhus"/>
    <n v="1"/>
    <n v="10000000"/>
    <n v="183"/>
    <m/>
    <n v="183"/>
  </r>
  <r>
    <x v="36"/>
    <s v="6200 Bygningssjefens kontor"/>
    <n v="1"/>
    <n v="10000000"/>
    <n v="3647"/>
    <m/>
    <n v="3647"/>
  </r>
  <r>
    <x v="36"/>
    <s v="6201 Oppmålingsavdelingen"/>
    <n v="1"/>
    <n v="10000000"/>
    <n v="3552"/>
    <m/>
    <n v="3552"/>
  </r>
  <r>
    <x v="36"/>
    <s v="6202 Selvkost Plan og byggesak"/>
    <n v="1"/>
    <n v="10000000"/>
    <n v="7347"/>
    <m/>
    <n v="7347"/>
  </r>
  <r>
    <x v="37"/>
    <s v="6400 Administrasjon"/>
    <n v="1"/>
    <n v="10000000"/>
    <n v="6431"/>
    <m/>
    <n v="6431"/>
  </r>
  <r>
    <x v="37"/>
    <s v="6415 Renhold"/>
    <n v="1"/>
    <n v="10000000"/>
    <n v="17661"/>
    <m/>
    <n v="17661"/>
  </r>
  <r>
    <x v="37"/>
    <s v="6416 Boliger"/>
    <n v="1"/>
    <n v="10000000"/>
    <n v="1535"/>
    <m/>
    <n v="1535"/>
  </r>
  <r>
    <x v="37"/>
    <s v="6417 Forretnings- og administrasjonsbygg"/>
    <n v="1"/>
    <n v="10000000"/>
    <n v="297"/>
    <m/>
    <n v="297"/>
  </r>
  <r>
    <x v="37"/>
    <s v="6418 Kulturbygg"/>
    <n v="1"/>
    <n v="10000000"/>
    <n v="32"/>
    <m/>
    <n v="32"/>
  </r>
  <r>
    <x v="37"/>
    <s v="6419 Formålsbygg"/>
    <n v="1"/>
    <n v="10000000"/>
    <n v="7979"/>
    <m/>
    <n v="7979"/>
  </r>
  <r>
    <x v="38"/>
    <s v="6501 Utrykningsstyrken"/>
    <n v="1"/>
    <n v="10000000"/>
    <n v="14542"/>
    <m/>
    <n v="14542"/>
  </r>
  <r>
    <x v="38"/>
    <s v="6503 Feiing"/>
    <n v="5"/>
    <n v="0"/>
    <n v="2553"/>
    <m/>
    <n v="2553"/>
  </r>
  <r>
    <x v="38"/>
    <s v="6504 NIUA"/>
    <n v="5"/>
    <n v="0"/>
    <n v="365"/>
    <m/>
    <n v="365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151">
  <r>
    <x v="0"/>
    <x v="0"/>
    <x v="0"/>
    <x v="0"/>
    <n v="1073"/>
    <n v="573"/>
    <n v="73.651551967931027"/>
    <n v="39.466615238383866"/>
    <s v="Knut"/>
    <n v="5.4359846458207253E-2"/>
    <n v="2.9129041917783729E-2"/>
    <x v="0"/>
  </r>
  <r>
    <x v="0"/>
    <x v="0"/>
    <x v="1"/>
    <x v="0"/>
    <n v="803"/>
    <n v="803"/>
    <n v="55.118542619057429"/>
    <n v="55.308363065309329"/>
    <s v="Knut"/>
    <n v="4.0681227125759951E-2"/>
    <n v="4.0821327504328681E-2"/>
    <x v="0"/>
  </r>
  <r>
    <x v="1"/>
    <x v="1"/>
    <x v="2"/>
    <x v="0"/>
    <n v="4392"/>
    <n v="4392"/>
    <n v="301.47028540834401"/>
    <n v="302.50850632981144"/>
    <s v="Knut"/>
    <n v="0.54749190311554541"/>
    <n v="0.54937738760824972"/>
    <x v="0"/>
  </r>
  <r>
    <x v="1"/>
    <x v="1"/>
    <x v="3"/>
    <x v="0"/>
    <n v="2374"/>
    <n v="2374"/>
    <n v="162.95320071935532"/>
    <n v="163.5143884396567"/>
    <s v="Knut"/>
    <n v="0.2959348310556249"/>
    <n v="0.29695398865710032"/>
    <x v="0"/>
  </r>
  <r>
    <x v="1"/>
    <x v="1"/>
    <x v="4"/>
    <x v="0"/>
    <n v="708"/>
    <n v="708"/>
    <n v="48.597668959268567"/>
    <n v="48.76503244114447"/>
    <s v="Knut"/>
    <n v="8.8256891485839276E-2"/>
    <n v="8.8560835707340801E-2"/>
    <x v="0"/>
  </r>
  <r>
    <x v="1"/>
    <x v="1"/>
    <x v="5"/>
    <x v="0"/>
    <n v="1492"/>
    <n v="1492"/>
    <n v="102.41203684636822"/>
    <n v="102.76472938162081"/>
    <s v="Knut"/>
    <n v="0.18598768657750311"/>
    <n v="0.18662820180134526"/>
    <x v="0"/>
  </r>
  <r>
    <x v="1"/>
    <x v="1"/>
    <x v="6"/>
    <x v="0"/>
    <n v="715"/>
    <n v="715"/>
    <n v="49.078154386831947"/>
    <n v="49.247172592398712"/>
    <s v="Knut"/>
    <n v="8.9129487870586263E-2"/>
    <n v="8.9436437190322973E-2"/>
    <x v="0"/>
  </r>
  <r>
    <x v="1"/>
    <x v="1"/>
    <x v="7"/>
    <x v="0"/>
    <n v="696"/>
    <n v="696"/>
    <n v="47.773979654874189"/>
    <n v="47.938506467565745"/>
    <s v="Knut"/>
    <n v="8.676101196913015E-2"/>
    <n v="8.7059804593657045E-2"/>
    <x v="0"/>
  </r>
  <r>
    <x v="1"/>
    <x v="2"/>
    <x v="8"/>
    <x v="0"/>
    <n v="2404"/>
    <n v="2404"/>
    <n v="165.01242398034128"/>
    <n v="165.58070337360351"/>
    <s v="Knut"/>
    <n v="0.26400298217768664"/>
    <n v="0.26491217101882036"/>
    <x v="0"/>
  </r>
  <r>
    <x v="1"/>
    <x v="3"/>
    <x v="9"/>
    <x v="0"/>
    <n v="4973"/>
    <n v="4973"/>
    <n v="341.35057589610534"/>
    <n v="342.52613888391443"/>
    <s v="Knut"/>
    <n v="0.68656266570833335"/>
    <n v="0.68892709019040577"/>
    <x v="0"/>
  </r>
  <r>
    <x v="1"/>
    <x v="4"/>
    <x v="10"/>
    <x v="0"/>
    <n v="6901"/>
    <n v="6901"/>
    <n v="473.68999080213609"/>
    <n v="475.32131197222873"/>
    <s v="Knut"/>
    <n v="0.76027578807530194"/>
    <n v="0.76289407009999888"/>
    <x v="0"/>
  </r>
  <r>
    <x v="1"/>
    <x v="3"/>
    <x v="11"/>
    <x v="0"/>
    <n v="3417"/>
    <n v="3417"/>
    <n v="234.54552942630039"/>
    <n v="235.35327097654041"/>
    <s v="Knut"/>
    <n v="0.47174434520920472"/>
    <n v="0.47336896585172256"/>
    <x v="0"/>
  </r>
  <r>
    <x v="1"/>
    <x v="3"/>
    <x v="12"/>
    <x v="0"/>
    <n v="1021"/>
    <n v="1021"/>
    <n v="70.082231648888722"/>
    <n v="70.323584918656067"/>
    <s v="Knut"/>
    <n v="0.14095726557172905"/>
    <n v="0.14144270240989429"/>
    <x v="0"/>
  </r>
  <r>
    <x v="1"/>
    <x v="5"/>
    <x v="13"/>
    <x v="0"/>
    <n v="12803"/>
    <n v="12803"/>
    <n v="878.80784701343987"/>
    <n v="881.83433664402901"/>
    <s v="Knut"/>
    <n v="1.1616131215818213"/>
    <n v="1.1656135524828097"/>
    <x v="0"/>
  </r>
  <r>
    <x v="1"/>
    <x v="6"/>
    <x v="14"/>
    <x v="0"/>
    <n v="3850"/>
    <n v="3850"/>
    <n v="264.26698515986436"/>
    <n v="265.17708318983927"/>
    <s v="Knut"/>
    <n v="0.38544435397942256"/>
    <n v="0.38677176968747784"/>
    <x v="0"/>
  </r>
  <r>
    <x v="1"/>
    <x v="7"/>
    <x v="15"/>
    <x v="0"/>
    <n v="4899"/>
    <n v="4899"/>
    <n v="336.27115851900663"/>
    <n v="337.42922871351232"/>
    <s v="Knut"/>
    <n v="0.47520536791983603"/>
    <n v="0.47684190783387675"/>
    <x v="0"/>
  </r>
  <r>
    <x v="2"/>
    <x v="8"/>
    <x v="16"/>
    <x v="1"/>
    <n v="11715"/>
    <n v="11715"/>
    <n v="164.72236933993881"/>
    <n v="164.72236933993881"/>
    <s v="Christine"/>
    <n v="0.19510993929696682"/>
    <n v="0.19510993929696682"/>
    <x v="1"/>
  </r>
  <r>
    <x v="3"/>
    <x v="9"/>
    <x v="17"/>
    <x v="1"/>
    <n v="1875"/>
    <n v="1875"/>
    <n v="26.364015579375607"/>
    <n v="26.364015579375607"/>
    <s v="Christine"/>
    <n v="5.137603035980888E-2"/>
    <n v="5.137603035980888E-2"/>
    <x v="1"/>
  </r>
  <r>
    <x v="3"/>
    <x v="10"/>
    <x v="18"/>
    <x v="1"/>
    <n v="15755"/>
    <n v="15755"/>
    <n v="221.5280349083001"/>
    <n v="221.5280349083001"/>
    <s v="Christine"/>
    <n v="0.3338603151309687"/>
    <n v="0.3338603151309687"/>
    <x v="1"/>
  </r>
  <r>
    <x v="3"/>
    <x v="10"/>
    <x v="19"/>
    <x v="1"/>
    <n v="3168"/>
    <n v="3168"/>
    <n v="44.544640722913023"/>
    <n v="44.544640722913023"/>
    <s v="Christine"/>
    <n v="6.7132305828937394E-2"/>
    <n v="6.7132305828937394E-2"/>
    <x v="1"/>
  </r>
  <r>
    <x v="3"/>
    <x v="11"/>
    <x v="20"/>
    <x v="1"/>
    <n v="12340"/>
    <n v="12340"/>
    <n v="173.51037453306398"/>
    <n v="173.51037453306398"/>
    <s v="Christine"/>
    <n v="0.30731518960278936"/>
    <n v="0.30731518960278936"/>
    <x v="1"/>
  </r>
  <r>
    <x v="3"/>
    <x v="12"/>
    <x v="21"/>
    <x v="1"/>
    <n v="15353"/>
    <n v="15353"/>
    <n v="215.87558996808198"/>
    <n v="215.87558996808198"/>
    <s v="Christine"/>
    <n v="0.3383246799273309"/>
    <n v="0.3383246799273309"/>
    <x v="1"/>
  </r>
  <r>
    <x v="3"/>
    <x v="13"/>
    <x v="22"/>
    <x v="1"/>
    <n v="13762"/>
    <n v="13762"/>
    <n v="193.50484394846248"/>
    <n v="193.50484394846248"/>
    <s v="Christine"/>
    <n v="0.2467671858229557"/>
    <n v="0.2467671858229557"/>
    <x v="1"/>
  </r>
  <r>
    <x v="3"/>
    <x v="14"/>
    <x v="23"/>
    <x v="1"/>
    <n v="21201"/>
    <n v="21201"/>
    <n v="298.10319695911585"/>
    <n v="298.10319695911585"/>
    <s v="Christine"/>
    <n v="0.49775261413861144"/>
    <n v="0.49775261413861144"/>
    <x v="1"/>
  </r>
  <r>
    <x v="3"/>
    <x v="15"/>
    <x v="24"/>
    <x v="1"/>
    <n v="9562"/>
    <n v="9562"/>
    <n v="134.44944905066109"/>
    <n v="134.44944905066109"/>
    <s v="Christine"/>
    <n v="0.21856985716021424"/>
    <n v="0.21856985716021424"/>
    <x v="1"/>
  </r>
  <r>
    <x v="3"/>
    <x v="16"/>
    <x v="25"/>
    <x v="1"/>
    <n v="9935"/>
    <n v="9935"/>
    <n v="139.69413054991821"/>
    <n v="139.69413054991821"/>
    <s v="Christine"/>
    <n v="0.24011534189215936"/>
    <n v="0.24011534189215936"/>
    <x v="1"/>
  </r>
  <r>
    <x v="3"/>
    <x v="17"/>
    <x v="26"/>
    <x v="1"/>
    <n v="8209"/>
    <n v="8209"/>
    <n v="115.42517540858366"/>
    <n v="115.42517540858366"/>
    <s v="Christine"/>
    <n v="0.17132554124197316"/>
    <n v="0.17132554124197316"/>
    <x v="1"/>
  </r>
  <r>
    <x v="3"/>
    <x v="18"/>
    <x v="27"/>
    <x v="1"/>
    <n v="13695"/>
    <n v="13695"/>
    <n v="192.56276979175939"/>
    <n v="192.56276979175939"/>
    <s v="Christine"/>
    <n v="0.26105513026617821"/>
    <n v="0.26105513026617821"/>
    <x v="1"/>
  </r>
  <r>
    <x v="3"/>
    <x v="19"/>
    <x v="28"/>
    <x v="1"/>
    <n v="20041"/>
    <n v="20041"/>
    <n v="281.79265932067545"/>
    <n v="281.79265932067545"/>
    <s v="Christine"/>
    <n v="0.4063568018846182"/>
    <n v="0.4063568018846182"/>
    <x v="1"/>
  </r>
  <r>
    <x v="3"/>
    <x v="19"/>
    <x v="29"/>
    <x v="1"/>
    <n v="2744"/>
    <n v="2744"/>
    <n v="38.582857999896895"/>
    <n v="38.582857999896895"/>
    <s v="Christine"/>
    <n v="5.5638095123566322E-2"/>
    <n v="5.5638095123566322E-2"/>
    <x v="1"/>
  </r>
  <r>
    <x v="3"/>
    <x v="20"/>
    <x v="30"/>
    <x v="1"/>
    <n v="18364"/>
    <n v="18364"/>
    <n v="258.21268378648193"/>
    <n v="258.21268378648193"/>
    <s v="Christine"/>
    <n v="0.35744737922757125"/>
    <n v="0.35744737922757125"/>
    <x v="1"/>
  </r>
  <r>
    <x v="3"/>
    <x v="21"/>
    <x v="31"/>
    <x v="1"/>
    <n v="22736"/>
    <n v="22736"/>
    <n v="319.68653771343133"/>
    <n v="319.68653771343133"/>
    <s v="Christine"/>
    <n v="0.48652559950419427"/>
    <n v="0.48652559950419427"/>
    <x v="1"/>
  </r>
  <r>
    <x v="3"/>
    <x v="22"/>
    <x v="32"/>
    <x v="1"/>
    <n v="12904"/>
    <n v="12904"/>
    <n v="181.44067041934017"/>
    <n v="181.44067041934017"/>
    <s v="Christine"/>
    <n v="0.27613152427877036"/>
    <n v="0.27613152427877036"/>
    <x v="1"/>
  </r>
  <r>
    <x v="4"/>
    <x v="23"/>
    <x v="33"/>
    <x v="2"/>
    <n v="1104"/>
    <n v="1104"/>
    <n v="59.261379902662469"/>
    <n v="59.261379902662469"/>
    <s v="Christine"/>
    <n v="0.10296418428385196"/>
    <n v="0.10296418428385196"/>
    <x v="1"/>
  </r>
  <r>
    <x v="4"/>
    <x v="23"/>
    <x v="34"/>
    <x v="2"/>
    <n v="3906"/>
    <n v="3906"/>
    <n v="209.66933867735472"/>
    <n v="209.66933867735472"/>
    <s v="Christine"/>
    <n v="0.36429176069993274"/>
    <n v="0.36429176069993274"/>
    <x v="1"/>
  </r>
  <r>
    <x v="4"/>
    <x v="23"/>
    <x v="35"/>
    <x v="2"/>
    <n v="10834"/>
    <n v="10834"/>
    <n v="581.55596908101916"/>
    <n v="581.55596908101916"/>
    <s v="Christine"/>
    <n v="1.0104293229449748"/>
    <n v="1.0104293229449748"/>
    <x v="1"/>
  </r>
  <r>
    <x v="4"/>
    <x v="23"/>
    <x v="36"/>
    <x v="2"/>
    <n v="5351"/>
    <n v="5351"/>
    <n v="287.23518465502434"/>
    <n v="287.23518465502434"/>
    <s v="Christine"/>
    <n v="0.49905919393377884"/>
    <n v="0.49905919393377884"/>
    <x v="1"/>
  </r>
  <r>
    <x v="4"/>
    <x v="23"/>
    <x v="37"/>
    <x v="2"/>
    <n v="3558"/>
    <n v="3558"/>
    <n v="190.98912109934153"/>
    <n v="190.98912109934153"/>
    <s v="Christine"/>
    <n v="0.33183565913219681"/>
    <n v="0.33183565913219681"/>
    <x v="1"/>
  </r>
  <r>
    <x v="4"/>
    <x v="23"/>
    <x v="38"/>
    <x v="2"/>
    <n v="8862"/>
    <n v="8862"/>
    <n v="475.70140280561128"/>
    <n v="475.70140280561128"/>
    <s v="Christine"/>
    <n v="0.82651141406113782"/>
    <n v="0.82651141406113782"/>
    <x v="1"/>
  </r>
  <r>
    <x v="4"/>
    <x v="23"/>
    <x v="39"/>
    <x v="2"/>
    <n v="4489"/>
    <n v="4489"/>
    <n v="240.96407099914114"/>
    <n v="240.96407099914114"/>
    <s v="Christine"/>
    <n v="0.41866505729185821"/>
    <n v="0.41866505729185821"/>
    <x v="1"/>
  </r>
  <r>
    <x v="4"/>
    <x v="23"/>
    <x v="40"/>
    <x v="2"/>
    <n v="2452"/>
    <n v="2452"/>
    <n v="131.62038362439165"/>
    <n v="131.62038362439165"/>
    <s v="Christine"/>
    <n v="0.22868494552899005"/>
    <n v="0.22868494552899005"/>
    <x v="1"/>
  </r>
  <r>
    <x v="4"/>
    <x v="23"/>
    <x v="41"/>
    <x v="2"/>
    <n v="6281"/>
    <n v="6281"/>
    <n v="337.15645576868019"/>
    <n v="337.15645576868019"/>
    <s v="Christine"/>
    <n v="0.58579532743376272"/>
    <n v="0.58579532743376272"/>
    <x v="1"/>
  </r>
  <r>
    <x v="4"/>
    <x v="23"/>
    <x v="42"/>
    <x v="2"/>
    <n v="9051"/>
    <n v="9051"/>
    <n v="485.84669338677355"/>
    <n v="485.84669338677355"/>
    <s v="Christine"/>
    <n v="0.84413843474016681"/>
    <n v="0.84413843474016681"/>
    <x v="1"/>
  </r>
  <r>
    <x v="5"/>
    <x v="24"/>
    <x v="43"/>
    <x v="0"/>
    <n v="4611"/>
    <n v="4611"/>
    <n v="316.5026152135415"/>
    <n v="317.59260534762308"/>
    <s v="Karl Kjetil"/>
    <n v="0.43411028527974838"/>
    <n v="0.43560529955550409"/>
    <x v="0"/>
  </r>
  <r>
    <x v="5"/>
    <x v="24"/>
    <x v="44"/>
    <x v="0"/>
    <n v="1685"/>
    <n v="1685"/>
    <n v="115.65970649204453"/>
    <n v="116.05802212334524"/>
    <s v="Karl Kjetil"/>
    <n v="0.15863713526271436"/>
    <n v="0.15918345906550085"/>
    <x v="0"/>
  </r>
  <r>
    <x v="5"/>
    <x v="24"/>
    <x v="45"/>
    <x v="0"/>
    <n v="4926"/>
    <n v="4926"/>
    <n v="338.12445945389402"/>
    <n v="339.28891215406446"/>
    <s v="Karl Kjetil"/>
    <n v="0.46376648564043382"/>
    <n v="0.46536363166567191"/>
    <x v="0"/>
  </r>
  <r>
    <x v="5"/>
    <x v="24"/>
    <x v="46"/>
    <x v="0"/>
    <n v="1231"/>
    <n v="1231"/>
    <n v="84.496794475790395"/>
    <n v="84.787789456283662"/>
    <s v="Karl Kjetil"/>
    <n v="0.11589454807620259"/>
    <n v="0.11629367246862404"/>
    <x v="0"/>
  </r>
  <r>
    <x v="5"/>
    <x v="24"/>
    <x v="47"/>
    <x v="0"/>
    <n v="1072"/>
    <n v="1072"/>
    <n v="73.582911192564836"/>
    <n v="73.836320306365621"/>
    <s v="Karl Kjetil"/>
    <n v="0.10092522789414232"/>
    <n v="0.10127280007015839"/>
    <x v="0"/>
  </r>
  <r>
    <x v="5"/>
    <x v="24"/>
    <x v="48"/>
    <x v="0"/>
    <n v="1249"/>
    <n v="1249"/>
    <n v="85.732328432381962"/>
    <n v="86.027578416651735"/>
    <s v="Karl Kjetil"/>
    <n v="0.11758918809681318"/>
    <n v="0.11799414858920505"/>
    <x v="0"/>
  </r>
  <r>
    <x v="5"/>
    <x v="24"/>
    <x v="49"/>
    <x v="0"/>
    <n v="7140"/>
    <n v="7140"/>
    <n v="490.09513611465758"/>
    <n v="491.78295427933824"/>
    <s v="Karl Kjetil"/>
    <n v="0.67220720817553747"/>
    <n v="0.67452219449713713"/>
    <x v="0"/>
  </r>
  <r>
    <x v="5"/>
    <x v="24"/>
    <x v="50"/>
    <x v="0"/>
    <n v="3577"/>
    <n v="3577"/>
    <n v="245.52805348489218"/>
    <n v="246.37361729092333"/>
    <s v="Karl Kjetil"/>
    <n v="0.33676263076245061"/>
    <n v="0.33792239351768333"/>
    <x v="0"/>
  </r>
  <r>
    <x v="6"/>
    <x v="25"/>
    <x v="51"/>
    <x v="3"/>
    <n v="6658"/>
    <n v="6658"/>
    <n v="718.90550734693841"/>
    <n v="718.90550734693841"/>
    <s v="Siv Iren"/>
    <n v="0.97975938312088229"/>
    <n v="0.97975938312088229"/>
    <x v="2"/>
  </r>
  <r>
    <x v="7"/>
    <x v="26"/>
    <x v="52"/>
    <x v="3"/>
    <n v="3809"/>
    <n v="3809"/>
    <n v="411.28132734822594"/>
    <n v="411.28132734822594"/>
    <s v="Siv Iren"/>
    <n v="0.59119315513791848"/>
    <n v="0.59119315513791848"/>
    <x v="2"/>
  </r>
  <r>
    <x v="7"/>
    <x v="26"/>
    <x v="53"/>
    <x v="3"/>
    <n v="1600"/>
    <n v="1600"/>
    <n v="172.76191224918915"/>
    <n v="172.76191224918915"/>
    <s v="Siv Iren"/>
    <n v="0.2483352712577237"/>
    <n v="0.2483352712577237"/>
    <x v="2"/>
  </r>
  <r>
    <x v="7"/>
    <x v="26"/>
    <x v="54"/>
    <x v="3"/>
    <n v="4228"/>
    <n v="4228"/>
    <n v="456.52335311848236"/>
    <n v="456.52335311848236"/>
    <s v="Siv Iren"/>
    <n v="0.65622595429853492"/>
    <n v="0.65622595429853492"/>
    <x v="2"/>
  </r>
  <r>
    <x v="7"/>
    <x v="26"/>
    <x v="55"/>
    <x v="3"/>
    <n v="3791"/>
    <n v="3791"/>
    <n v="409.33775583542251"/>
    <n v="409.33775583542251"/>
    <s v="Siv Iren"/>
    <n v="0.58839938333626907"/>
    <n v="0.58839938333626907"/>
    <x v="2"/>
  </r>
  <r>
    <x v="7"/>
    <x v="26"/>
    <x v="56"/>
    <x v="3"/>
    <n v="7166"/>
    <n v="7166"/>
    <n v="773.75741448605584"/>
    <n v="773.75741448605584"/>
    <s v="Siv Iren"/>
    <n v="1.1122315961455298"/>
    <n v="1.1122315961455298"/>
    <x v="2"/>
  </r>
  <r>
    <x v="7"/>
    <x v="26"/>
    <x v="57"/>
    <x v="3"/>
    <n v="9258"/>
    <n v="9258"/>
    <n v="999.64361475187059"/>
    <n v="999.64361475187059"/>
    <s v="Siv Iren"/>
    <n v="1.4369299633150034"/>
    <n v="1.4369299633150034"/>
    <x v="2"/>
  </r>
  <r>
    <x v="7"/>
    <x v="26"/>
    <x v="58"/>
    <x v="3"/>
    <n v="5996"/>
    <n v="5996"/>
    <n v="647.42526615383622"/>
    <n v="647.42526615383622"/>
    <s v="Siv Iren"/>
    <n v="0.93063642903831933"/>
    <n v="0.93063642903831933"/>
    <x v="2"/>
  </r>
  <r>
    <x v="7"/>
    <x v="26"/>
    <x v="59"/>
    <x v="3"/>
    <n v="10906"/>
    <n v="10906"/>
    <n v="1177.5883843685356"/>
    <n v="1177.5883843685356"/>
    <s v="Siv Iren"/>
    <n v="1.6927152927104592"/>
    <n v="1.6927152927104592"/>
    <x v="2"/>
  </r>
  <r>
    <x v="7"/>
    <x v="26"/>
    <x v="60"/>
    <x v="3"/>
    <n v="6213"/>
    <n v="6213"/>
    <n v="670.85610050263256"/>
    <n v="670.85610050263256"/>
    <s v="Siv Iren"/>
    <n v="0.96431690020264826"/>
    <n v="0.96431690020264826"/>
    <x v="2"/>
  </r>
  <r>
    <x v="7"/>
    <x v="26"/>
    <x v="61"/>
    <x v="3"/>
    <n v="7933"/>
    <n v="7933"/>
    <n v="856.57515617051092"/>
    <n v="856.57515617051092"/>
    <s v="Siv Iren"/>
    <n v="1.2312773168047013"/>
    <n v="1.2312773168047013"/>
    <x v="2"/>
  </r>
  <r>
    <x v="7"/>
    <x v="26"/>
    <x v="62"/>
    <x v="3"/>
    <n v="3504"/>
    <n v="3504"/>
    <n v="378.34858782572428"/>
    <n v="378.34858782572428"/>
    <s v="Siv Iren"/>
    <n v="0.54385424405441496"/>
    <n v="0.54385424405441496"/>
    <x v="2"/>
  </r>
  <r>
    <x v="7"/>
    <x v="26"/>
    <x v="63"/>
    <x v="3"/>
    <n v="11682"/>
    <n v="11682"/>
    <n v="1261.3779118093923"/>
    <n v="1261.3779118093923"/>
    <s v="Siv Iren"/>
    <n v="1.8131578992704551"/>
    <n v="1.8131578992704551"/>
    <x v="2"/>
  </r>
  <r>
    <x v="7"/>
    <x v="27"/>
    <x v="64"/>
    <x v="3"/>
    <n v="8918"/>
    <n v="8918"/>
    <n v="962.93170839891809"/>
    <n v="962.93170839891809"/>
    <s v="Siv Iren"/>
    <n v="1.3187168674871412"/>
    <n v="1.3187168674871412"/>
    <x v="2"/>
  </r>
  <r>
    <x v="7"/>
    <x v="27"/>
    <x v="65"/>
    <x v="3"/>
    <n v="4360"/>
    <n v="4360"/>
    <n v="470.77621087904043"/>
    <n v="470.77621087904043"/>
    <s v="Siv Iren"/>
    <n v="0.64471916822650099"/>
    <n v="0.64471916822650099"/>
    <x v="2"/>
  </r>
  <r>
    <x v="7"/>
    <x v="27"/>
    <x v="66"/>
    <x v="3"/>
    <n v="2501"/>
    <n v="2501"/>
    <n v="270.0484640845138"/>
    <n v="270.0484640845138"/>
    <s v="Siv Iren"/>
    <n v="0.36982629351708235"/>
    <n v="0.36982629351708235"/>
    <x v="2"/>
  </r>
  <r>
    <x v="7"/>
    <x v="27"/>
    <x v="67"/>
    <x v="3"/>
    <n v="24872"/>
    <n v="24872"/>
    <n v="2685.5839259136455"/>
    <n v="2685.5839259136455"/>
    <s v="Siv Iren"/>
    <n v="3.6778566862682416"/>
    <n v="3.6778566862682416"/>
    <x v="2"/>
  </r>
  <r>
    <x v="7"/>
    <x v="27"/>
    <x v="68"/>
    <x v="3"/>
    <n v="2226"/>
    <n v="2226"/>
    <n v="240.35501041668442"/>
    <n v="240.35501041668442"/>
    <s v="Siv Iren"/>
    <n v="0.32916166708077782"/>
    <n v="0.32916166708077782"/>
    <x v="2"/>
  </r>
  <r>
    <x v="7"/>
    <x v="27"/>
    <x v="69"/>
    <x v="3"/>
    <n v="585"/>
    <n v="585"/>
    <n v="63.16607416610978"/>
    <n v="63.16607416610978"/>
    <s v="Siv Iren"/>
    <n v="8.6504750782684187E-2"/>
    <n v="8.6504750782684187E-2"/>
    <x v="2"/>
  </r>
  <r>
    <x v="7"/>
    <x v="27"/>
    <x v="70"/>
    <x v="3"/>
    <n v="552"/>
    <n v="552"/>
    <n v="59.602859725970248"/>
    <n v="59.602859725970248"/>
    <s v="Siv Iren"/>
    <n v="8.1624995610327628E-2"/>
    <n v="8.1624995610327628E-2"/>
    <x v="2"/>
  </r>
  <r>
    <x v="7"/>
    <x v="27"/>
    <x v="71"/>
    <x v="3"/>
    <n v="2737"/>
    <n v="2737"/>
    <n v="295.53084614126919"/>
    <n v="295.53084614126919"/>
    <s v="Siv Iren"/>
    <n v="0.40472393656787459"/>
    <n v="0.40472393656787459"/>
    <x v="2"/>
  </r>
  <r>
    <x v="8"/>
    <x v="28"/>
    <x v="72"/>
    <x v="3"/>
    <n v="5907"/>
    <n v="5907"/>
    <n v="637.81538478497521"/>
    <n v="637.81538478497521"/>
    <s v="Siv Iren"/>
    <n v="0.96706109961650177"/>
    <n v="0.96706109961650177"/>
    <x v="2"/>
  </r>
  <r>
    <x v="8"/>
    <x v="28"/>
    <x v="73"/>
    <x v="3"/>
    <n v="8915"/>
    <n v="8915"/>
    <n v="962.60777981345063"/>
    <n v="962.60777981345063"/>
    <s v="Siv Iren"/>
    <n v="1.4595140855055209"/>
    <n v="1.4595140855055209"/>
    <x v="2"/>
  </r>
  <r>
    <x v="8"/>
    <x v="28"/>
    <x v="74"/>
    <x v="3"/>
    <n v="12729"/>
    <n v="12729"/>
    <n v="1374.4289881374555"/>
    <n v="1374.4289881374555"/>
    <s v="Siv Iren"/>
    <n v="2.0839208967358136"/>
    <n v="2.0839208967358136"/>
    <x v="2"/>
  </r>
  <r>
    <x v="8"/>
    <x v="28"/>
    <x v="75"/>
    <x v="3"/>
    <n v="9170"/>
    <n v="9170"/>
    <n v="990.14170957816521"/>
    <n v="990.14170957816521"/>
    <s v="Siv Iren"/>
    <n v="1.5012612634981073"/>
    <n v="1.5012612634981073"/>
    <x v="2"/>
  </r>
  <r>
    <x v="8"/>
    <x v="28"/>
    <x v="76"/>
    <x v="3"/>
    <n v="5720"/>
    <n v="5720"/>
    <n v="617.62383629085116"/>
    <n v="617.62383629085116"/>
    <s v="Siv Iren"/>
    <n v="0.93644650242193828"/>
    <n v="0.93644650242193828"/>
    <x v="2"/>
  </r>
  <r>
    <x v="8"/>
    <x v="28"/>
    <x v="77"/>
    <x v="3"/>
    <n v="7412"/>
    <n v="7412"/>
    <n v="800.31955849436872"/>
    <n v="800.31955849436872"/>
    <s v="Siv Iren"/>
    <n v="1.2134513069845116"/>
    <n v="1.2134513069845116"/>
    <x v="2"/>
  </r>
  <r>
    <x v="8"/>
    <x v="28"/>
    <x v="78"/>
    <x v="3"/>
    <n v="7700"/>
    <n v="7700"/>
    <n v="831.4167026992227"/>
    <n v="831.4167026992227"/>
    <s v="Siv Iren"/>
    <n v="1.2606010609526093"/>
    <n v="1.2606010609526093"/>
    <x v="2"/>
  </r>
  <r>
    <x v="8"/>
    <x v="28"/>
    <x v="79"/>
    <x v="3"/>
    <n v="5985"/>
    <n v="5985"/>
    <n v="646.23752800712316"/>
    <n v="646.23752800712316"/>
    <s v="Siv Iren"/>
    <n v="0.97983082464952809"/>
    <n v="0.97983082464952809"/>
    <x v="2"/>
  </r>
  <r>
    <x v="8"/>
    <x v="28"/>
    <x v="80"/>
    <x v="3"/>
    <n v="5170"/>
    <n v="5170"/>
    <n v="558.23692895519241"/>
    <n v="558.23692895519241"/>
    <s v="Siv Iren"/>
    <n v="0.84640356949675188"/>
    <n v="0.84640356949675188"/>
    <x v="2"/>
  </r>
  <r>
    <x v="8"/>
    <x v="28"/>
    <x v="81"/>
    <x v="3"/>
    <n v="5287"/>
    <n v="5287"/>
    <n v="570.87014378841445"/>
    <n v="570.87014378841445"/>
    <s v="Siv Iren"/>
    <n v="0.86555815704629169"/>
    <n v="0.86555815704629169"/>
    <x v="2"/>
  </r>
  <r>
    <x v="8"/>
    <x v="28"/>
    <x v="82"/>
    <x v="3"/>
    <n v="83"/>
    <n v="83"/>
    <n v="8.9620241979266861"/>
    <n v="8.9620241979266861"/>
    <s v="Siv Iren"/>
    <n v="1.3588297150528124E-2"/>
    <n v="1.3588297150528124E-2"/>
    <x v="2"/>
  </r>
  <r>
    <x v="9"/>
    <x v="29"/>
    <x v="83"/>
    <x v="3"/>
    <n v="7561"/>
    <n v="7561"/>
    <n v="816.40801157257442"/>
    <n v="816.40801157257442"/>
    <s v="Siv Iren"/>
    <n v="1.2234604611551509"/>
    <n v="1.2234604611551509"/>
    <x v="2"/>
  </r>
  <r>
    <x v="9"/>
    <x v="29"/>
    <x v="84"/>
    <x v="3"/>
    <n v="2515"/>
    <n v="2515"/>
    <n v="271.5601308166942"/>
    <n v="271.5601308166942"/>
    <s v="Siv Iren"/>
    <n v="0.40695715643502245"/>
    <n v="0.40695715643502245"/>
    <x v="2"/>
  </r>
  <r>
    <x v="9"/>
    <x v="29"/>
    <x v="85"/>
    <x v="3"/>
    <n v="6289"/>
    <n v="6289"/>
    <n v="679.06229133446914"/>
    <n v="679.06229133446914"/>
    <s v="Siv Iren"/>
    <n v="1.0176356090735015"/>
    <n v="1.0176356090735015"/>
    <x v="2"/>
  </r>
  <r>
    <x v="9"/>
    <x v="29"/>
    <x v="86"/>
    <x v="3"/>
    <n v="10860"/>
    <n v="10860"/>
    <n v="1172.6214793913714"/>
    <n v="1172.6214793913714"/>
    <s v="Siv Iren"/>
    <n v="1.7572782182442719"/>
    <n v="1.7572782182442719"/>
    <x v="2"/>
  </r>
  <r>
    <x v="9"/>
    <x v="29"/>
    <x v="87"/>
    <x v="3"/>
    <n v="5190"/>
    <n v="5190"/>
    <n v="560.39645285830727"/>
    <n v="560.39645285830727"/>
    <s v="Siv Iren"/>
    <n v="0.83980423137088123"/>
    <n v="0.83980423137088123"/>
    <x v="2"/>
  </r>
  <r>
    <x v="9"/>
    <x v="29"/>
    <x v="88"/>
    <x v="3"/>
    <n v="2215"/>
    <n v="2215"/>
    <n v="239.16727226997119"/>
    <n v="239.16727226997119"/>
    <s v="Siv Iren"/>
    <n v="0.35841355924595408"/>
    <n v="0.35841355924595408"/>
    <x v="2"/>
  </r>
  <r>
    <x v="10"/>
    <x v="30"/>
    <x v="89"/>
    <x v="3"/>
    <n v="11889"/>
    <n v="11889"/>
    <n v="1283.7289842066311"/>
    <n v="1283.7289842066311"/>
    <s v="Siv Iren"/>
    <n v="2.167663647057374"/>
    <n v="2.167663647057374"/>
    <x v="2"/>
  </r>
  <r>
    <x v="10"/>
    <x v="31"/>
    <x v="90"/>
    <x v="3"/>
    <n v="6845"/>
    <n v="6845"/>
    <n v="739.09705584106223"/>
    <n v="739.09705584106223"/>
    <s v="Siv Iren"/>
    <n v="1.0635655222840705"/>
    <n v="1.0635655222840705"/>
    <x v="2"/>
  </r>
  <r>
    <x v="11"/>
    <x v="32"/>
    <x v="91"/>
    <x v="3"/>
    <n v="734"/>
    <n v="734"/>
    <n v="79.254527244315511"/>
    <n v="79.254527244315511"/>
    <s v="Christine"/>
    <n v="0.13489541099081495"/>
    <n v="0.13489541099081495"/>
    <x v="2"/>
  </r>
  <r>
    <x v="11"/>
    <x v="32"/>
    <x v="92"/>
    <x v="3"/>
    <n v="15100"/>
    <n v="15100"/>
    <n v="1630.4405468517225"/>
    <n v="1630.4405468517225"/>
    <s v="Christine"/>
    <n v="2.7750963296475555"/>
    <n v="2.7750963296475555"/>
    <x v="2"/>
  </r>
  <r>
    <x v="11"/>
    <x v="32"/>
    <x v="93"/>
    <x v="3"/>
    <n v="1028"/>
    <n v="1028"/>
    <n v="110.99952862010402"/>
    <n v="110.99952862010402"/>
    <s v="Christine"/>
    <n v="0.18892708787269449"/>
    <n v="0.18892708787269449"/>
    <x v="2"/>
  </r>
  <r>
    <x v="11"/>
    <x v="32"/>
    <x v="94"/>
    <x v="3"/>
    <n v="2850"/>
    <n v="2850"/>
    <n v="307.73215619386821"/>
    <n v="307.73215619386821"/>
    <s v="Christine"/>
    <n v="0.52377645956924068"/>
    <n v="0.52377645956924068"/>
    <x v="2"/>
  </r>
  <r>
    <x v="11"/>
    <x v="32"/>
    <x v="95"/>
    <x v="3"/>
    <n v="1094"/>
    <n v="1094"/>
    <n v="118.12595750038307"/>
    <n v="118.12595750038307"/>
    <s v="Christine"/>
    <n v="0.2010566479890348"/>
    <n v="0.2010566479890348"/>
    <x v="2"/>
  </r>
  <r>
    <x v="11"/>
    <x v="32"/>
    <x v="96"/>
    <x v="3"/>
    <n v="250"/>
    <n v="250"/>
    <n v="26.9940487889358"/>
    <n v="26.9940487889358"/>
    <s v="Christine"/>
    <n v="4.5945303470986014E-2"/>
    <n v="4.5945303470986014E-2"/>
    <x v="2"/>
  </r>
  <r>
    <x v="11"/>
    <x v="32"/>
    <x v="97"/>
    <x v="3"/>
    <n v="3419"/>
    <n v="3419"/>
    <n v="369.17061123748601"/>
    <n v="369.17061123748601"/>
    <s v="Christine"/>
    <n v="0.62834797026920475"/>
    <n v="0.62834797026920475"/>
    <x v="2"/>
  </r>
  <r>
    <x v="11"/>
    <x v="32"/>
    <x v="98"/>
    <x v="3"/>
    <n v="3640"/>
    <n v="3640"/>
    <n v="393.03335036690532"/>
    <n v="393.03335036690532"/>
    <s v="Christine"/>
    <n v="0.66896361853755648"/>
    <n v="0.66896361853755648"/>
    <x v="2"/>
  </r>
  <r>
    <x v="11"/>
    <x v="32"/>
    <x v="99"/>
    <x v="3"/>
    <n v="1585"/>
    <n v="1585"/>
    <n v="171.14226932185301"/>
    <n v="171.14226932185301"/>
    <s v="Christine"/>
    <n v="0.2912932240060514"/>
    <n v="0.2912932240060514"/>
    <x v="2"/>
  </r>
  <r>
    <x v="11"/>
    <x v="32"/>
    <x v="100"/>
    <x v="3"/>
    <n v="9135"/>
    <n v="9135"/>
    <n v="986.36254274771431"/>
    <n v="986.36254274771431"/>
    <s v="Christine"/>
    <n v="1.6788413888298293"/>
    <n v="1.6788413888298293"/>
    <x v="2"/>
  </r>
  <r>
    <x v="12"/>
    <x v="33"/>
    <x v="101"/>
    <x v="3"/>
    <n v="3391"/>
    <n v="3391"/>
    <n v="366.14727777312521"/>
    <n v="366.14727777312521"/>
    <s v="Siv Iren"/>
    <n v="0.50762898061813"/>
    <n v="0.50762898061813"/>
    <x v="2"/>
  </r>
  <r>
    <x v="12"/>
    <x v="33"/>
    <x v="102"/>
    <x v="3"/>
    <n v="6205"/>
    <n v="6205"/>
    <n v="669.99229094138661"/>
    <n v="669.99229094138661"/>
    <s v="Siv Iren"/>
    <n v="0.92888169411250276"/>
    <n v="0.92888169411250276"/>
    <x v="2"/>
  </r>
  <r>
    <x v="12"/>
    <x v="33"/>
    <x v="103"/>
    <x v="3"/>
    <n v="7160"/>
    <n v="7160"/>
    <n v="773.10955731512138"/>
    <n v="773.10955731512138"/>
    <s v="Siv Iren"/>
    <n v="1.0718441466310265"/>
    <n v="1.0718441466310265"/>
    <x v="2"/>
  </r>
  <r>
    <x v="12"/>
    <x v="33"/>
    <x v="104"/>
    <x v="3"/>
    <n v="6145"/>
    <n v="6145"/>
    <n v="663.51371923204204"/>
    <n v="663.51371923204204"/>
    <s v="Siv Iren"/>
    <n v="0.91989975992285733"/>
    <n v="0.91989975992285733"/>
    <x v="2"/>
  </r>
  <r>
    <x v="12"/>
    <x v="33"/>
    <x v="105"/>
    <x v="3"/>
    <n v="6493"/>
    <n v="6493"/>
    <n v="701.08943514624059"/>
    <n v="701.08943514624059"/>
    <s v="Siv Iren"/>
    <n v="0.9719949782228009"/>
    <n v="0.9719949782228009"/>
    <x v="2"/>
  </r>
  <r>
    <x v="12"/>
    <x v="33"/>
    <x v="106"/>
    <x v="3"/>
    <n v="5514"/>
    <n v="5514"/>
    <n v="595.38074008876811"/>
    <n v="595.38074008876811"/>
    <s v="Siv Iren"/>
    <n v="0.82543975202841913"/>
    <n v="0.82543975202841913"/>
    <x v="2"/>
  </r>
  <r>
    <x v="12"/>
    <x v="33"/>
    <x v="107"/>
    <x v="3"/>
    <n v="3003"/>
    <n v="3003"/>
    <n v="324.25251405269688"/>
    <n v="324.25251405269688"/>
    <s v="Siv Iren"/>
    <n v="0.44954580619175599"/>
    <n v="0.44954580619175599"/>
    <x v="2"/>
  </r>
  <r>
    <x v="12"/>
    <x v="33"/>
    <x v="108"/>
    <x v="3"/>
    <n v="3067"/>
    <n v="3067"/>
    <n v="331.16299054266443"/>
    <n v="331.16299054266443"/>
    <s v="Siv Iren"/>
    <n v="0.45912653599404446"/>
    <n v="0.45912653599404446"/>
    <x v="2"/>
  </r>
  <r>
    <x v="12"/>
    <x v="33"/>
    <x v="109"/>
    <x v="3"/>
    <n v="8702"/>
    <n v="8702"/>
    <n v="939.60885024527749"/>
    <n v="939.60885024527749"/>
    <s v="Siv Iren"/>
    <n v="1.3026798553049153"/>
    <n v="1.3026798553049153"/>
    <x v="2"/>
  </r>
  <r>
    <x v="12"/>
    <x v="33"/>
    <x v="110"/>
    <x v="3"/>
    <n v="5358"/>
    <n v="5358"/>
    <n v="578.53645364447209"/>
    <n v="578.53645364447209"/>
    <s v="Siv Iren"/>
    <n v="0.8020867231353408"/>
    <n v="0.8020867231353408"/>
    <x v="2"/>
  </r>
  <r>
    <x v="12"/>
    <x v="33"/>
    <x v="111"/>
    <x v="3"/>
    <n v="4668"/>
    <n v="4668"/>
    <n v="504.03287898700933"/>
    <n v="504.03287898700933"/>
    <s v="Siv Iren"/>
    <n v="0.6987944799544179"/>
    <n v="0.6987944799544179"/>
    <x v="2"/>
  </r>
  <r>
    <x v="12"/>
    <x v="33"/>
    <x v="112"/>
    <x v="3"/>
    <n v="7076"/>
    <n v="7076"/>
    <n v="764.03955692203897"/>
    <n v="764.03955692203897"/>
    <s v="Siv Iren"/>
    <n v="1.0592694387655228"/>
    <n v="1.0592694387655228"/>
    <x v="2"/>
  </r>
  <r>
    <x v="12"/>
    <x v="33"/>
    <x v="113"/>
    <x v="3"/>
    <n v="7479"/>
    <n v="7479"/>
    <n v="807.5539635698035"/>
    <n v="807.5539635698035"/>
    <s v="Siv Iren"/>
    <n v="1.1195980967393084"/>
    <n v="1.1195980967393084"/>
    <x v="2"/>
  </r>
  <r>
    <x v="12"/>
    <x v="33"/>
    <x v="114"/>
    <x v="3"/>
    <n v="4225"/>
    <n v="4225"/>
    <n v="456.19942453301513"/>
    <n v="456.19942453301513"/>
    <s v="Siv Iren"/>
    <n v="0.63247786585420218"/>
    <n v="0.63247786585420218"/>
    <x v="2"/>
  </r>
  <r>
    <x v="12"/>
    <x v="33"/>
    <x v="115"/>
    <x v="3"/>
    <n v="9476"/>
    <n v="9476"/>
    <n v="1023.1824252958227"/>
    <n v="1023.1824252958227"/>
    <s v="Siv Iren"/>
    <n v="1.4185468063513418"/>
    <n v="1.4185468063513418"/>
    <x v="2"/>
  </r>
  <r>
    <x v="12"/>
    <x v="33"/>
    <x v="116"/>
    <x v="3"/>
    <n v="1223"/>
    <n v="1223"/>
    <n v="132.05488667547394"/>
    <n v="132.05488667547394"/>
    <s v="Siv Iren"/>
    <n v="0.18308175856560691"/>
    <n v="0.18308175856560691"/>
    <x v="2"/>
  </r>
  <r>
    <x v="12"/>
    <x v="33"/>
    <x v="117"/>
    <x v="3"/>
    <n v="1788.2260000000001"/>
    <n v="1788.2260000000001"/>
    <n v="193.08583955857409"/>
    <n v="193.08583955857409"/>
    <s v="Siv Iren"/>
    <n v="0.2676954708035495"/>
    <n v="0.2676954708035495"/>
    <x v="2"/>
  </r>
  <r>
    <x v="12"/>
    <x v="33"/>
    <x v="118"/>
    <x v="3"/>
    <n v="5248"/>
    <n v="5248"/>
    <n v="566.65907217734036"/>
    <n v="566.65907217734036"/>
    <s v="Siv Iren"/>
    <n v="0.78561984378765748"/>
    <n v="0.78561984378765748"/>
    <x v="2"/>
  </r>
  <r>
    <x v="12"/>
    <x v="33"/>
    <x v="119"/>
    <x v="3"/>
    <n v="711"/>
    <n v="711"/>
    <n v="76.771074755733423"/>
    <n v="76.771074755733423"/>
    <s v="Siv Iren"/>
    <n v="0.10643592014729887"/>
    <n v="0.10643592014729887"/>
    <x v="2"/>
  </r>
  <r>
    <x v="12"/>
    <x v="33"/>
    <x v="120"/>
    <x v="3"/>
    <n v="4803"/>
    <n v="4803"/>
    <n v="518.60966533303463"/>
    <n v="518.60966533303463"/>
    <s v="Siv Iren"/>
    <n v="0.71900383188112016"/>
    <n v="0.71900383188112016"/>
    <x v="2"/>
  </r>
  <r>
    <x v="12"/>
    <x v="33"/>
    <x v="121"/>
    <x v="3"/>
    <n v="5147"/>
    <n v="5147"/>
    <n v="555.75347646661032"/>
    <n v="555.75347646661032"/>
    <s v="Siv Iren"/>
    <n v="0.77050025456842097"/>
    <n v="0.77050025456842097"/>
    <x v="2"/>
  </r>
  <r>
    <x v="12"/>
    <x v="33"/>
    <x v="122"/>
    <x v="3"/>
    <n v="480"/>
    <n v="480"/>
    <n v="51.82857367475674"/>
    <n v="51.82857367475674"/>
    <s v="Siv Iren"/>
    <n v="7.1855473517163787E-2"/>
    <n v="7.1855473517163787E-2"/>
    <x v="2"/>
  </r>
  <r>
    <x v="13"/>
    <x v="34"/>
    <x v="123"/>
    <x v="4"/>
    <n v="2400"/>
    <n v="2400"/>
    <n v="0"/>
    <n v="0"/>
    <s v="Siv Iren"/>
    <n v="0"/>
    <n v="0"/>
    <x v="3"/>
  </r>
  <r>
    <x v="13"/>
    <x v="34"/>
    <x v="124"/>
    <x v="3"/>
    <n v="4363"/>
    <n v="4363"/>
    <n v="471.10013946450766"/>
    <n v="471.10013946450766"/>
    <s v="Siv Iren"/>
    <n v="0.89161505307608946"/>
    <n v="0.89161505307608946"/>
    <x v="2"/>
  </r>
  <r>
    <x v="13"/>
    <x v="34"/>
    <x v="125"/>
    <x v="4"/>
    <n v="600"/>
    <n v="600"/>
    <n v="0"/>
    <n v="0"/>
    <s v="Siv Iren"/>
    <n v="0"/>
    <n v="0"/>
    <x v="3"/>
  </r>
  <r>
    <x v="14"/>
    <x v="35"/>
    <x v="126"/>
    <x v="4"/>
    <n v="406"/>
    <n v="406"/>
    <n v="0"/>
    <n v="0"/>
    <s v="Karl Kjetil"/>
    <n v="0"/>
    <n v="0"/>
    <x v="3"/>
  </r>
  <r>
    <x v="14"/>
    <x v="35"/>
    <x v="127"/>
    <x v="4"/>
    <n v="4210"/>
    <n v="4210"/>
    <n v="0"/>
    <n v="0"/>
    <s v="Karl Kjetil"/>
    <n v="0"/>
    <n v="0"/>
    <x v="3"/>
  </r>
  <r>
    <x v="14"/>
    <x v="35"/>
    <x v="128"/>
    <x v="4"/>
    <n v="2341"/>
    <n v="2341"/>
    <n v="0"/>
    <n v="0"/>
    <s v="Karl Kjetil"/>
    <n v="0"/>
    <n v="0"/>
    <x v="3"/>
  </r>
  <r>
    <x v="14"/>
    <x v="35"/>
    <x v="129"/>
    <x v="4"/>
    <n v="5450"/>
    <n v="5450"/>
    <n v="0"/>
    <n v="0"/>
    <s v="Karl Kjetil"/>
    <n v="0"/>
    <n v="0"/>
    <x v="3"/>
  </r>
  <r>
    <x v="14"/>
    <x v="35"/>
    <x v="130"/>
    <x v="0"/>
    <n v="193"/>
    <n v="193"/>
    <n v="13.247669645676316"/>
    <n v="13.293292741724407"/>
    <s v="Karl Kjetil"/>
    <n v="2.3472699626869851E-2"/>
    <n v="2.3553536276501599E-2"/>
    <x v="0"/>
  </r>
  <r>
    <x v="14"/>
    <x v="35"/>
    <x v="131"/>
    <x v="0"/>
    <n v="1514"/>
    <n v="1514"/>
    <n v="103.92213390442458"/>
    <n v="104.28002699984847"/>
    <s v="Karl Kjetil"/>
    <n v="0.18413299085534177"/>
    <n v="0.18476711877006957"/>
    <x v="0"/>
  </r>
  <r>
    <x v="14"/>
    <x v="35"/>
    <x v="132"/>
    <x v="4"/>
    <n v="10233"/>
    <n v="10233"/>
    <n v="0"/>
    <n v="0"/>
    <s v="Karl Kjetil"/>
    <n v="0"/>
    <n v="0"/>
    <x v="3"/>
  </r>
  <r>
    <x v="14"/>
    <x v="35"/>
    <x v="133"/>
    <x v="4"/>
    <n v="10509"/>
    <n v="10509"/>
    <n v="0"/>
    <n v="0"/>
    <s v="Karl Kjetil"/>
    <n v="0"/>
    <n v="0"/>
    <x v="3"/>
  </r>
  <r>
    <x v="14"/>
    <x v="35"/>
    <x v="134"/>
    <x v="4"/>
    <n v="8305"/>
    <n v="8305"/>
    <n v="0"/>
    <n v="0"/>
    <s v="Karl Kjetil"/>
    <n v="0"/>
    <n v="0"/>
    <x v="3"/>
  </r>
  <r>
    <x v="14"/>
    <x v="35"/>
    <x v="135"/>
    <x v="4"/>
    <n v="959"/>
    <n v="959"/>
    <n v="0"/>
    <n v="0"/>
    <s v="Karl Kjetil"/>
    <n v="0"/>
    <n v="0"/>
    <x v="3"/>
  </r>
  <r>
    <x v="14"/>
    <x v="35"/>
    <x v="136"/>
    <x v="4"/>
    <n v="176"/>
    <n v="176"/>
    <n v="0"/>
    <n v="0"/>
    <s v="Karl Kjetil"/>
    <n v="0"/>
    <n v="0"/>
    <x v="3"/>
  </r>
  <r>
    <x v="14"/>
    <x v="35"/>
    <x v="137"/>
    <x v="0"/>
    <n v="2761"/>
    <n v="2761"/>
    <n v="189.51718078607414"/>
    <n v="190.16985108757044"/>
    <s v="Karl Kjetil"/>
    <n v="0.33579338689009153"/>
    <n v="0.33694981170684418"/>
    <x v="0"/>
  </r>
  <r>
    <x v="14"/>
    <x v="35"/>
    <x v="138"/>
    <x v="0"/>
    <n v="183"/>
    <n v="183"/>
    <n v="12.561261892014333"/>
    <n v="12.604521097075477"/>
    <s v="Karl Kjetil"/>
    <n v="2.2256497573664165E-2"/>
    <n v="2.2333145795853854E-2"/>
    <x v="0"/>
  </r>
  <r>
    <x v="15"/>
    <x v="36"/>
    <x v="139"/>
    <x v="0"/>
    <n v="3647"/>
    <n v="3647"/>
    <n v="250.33290776052607"/>
    <n v="251.1950188034659"/>
    <s v="Karl Kjetil"/>
    <n v="0.27797704878716467"/>
    <n v="0.27893436233250363"/>
    <x v="0"/>
  </r>
  <r>
    <x v="15"/>
    <x v="36"/>
    <x v="140"/>
    <x v="0"/>
    <n v="3552"/>
    <n v="3552"/>
    <n v="243.81203410073718"/>
    <n v="244.65168817930103"/>
    <s v="Karl Kjetil"/>
    <n v="0.27073607822648993"/>
    <n v="0.27166845489581926"/>
    <x v="0"/>
  </r>
  <r>
    <x v="15"/>
    <x v="36"/>
    <x v="141"/>
    <x v="0"/>
    <n v="7347"/>
    <n v="7347"/>
    <n v="504.30377661546066"/>
    <n v="506.04052732357115"/>
    <s v="Karl Kjetil"/>
    <n v="0.55999379693975837"/>
    <n v="0.56192233618231535"/>
    <x v="0"/>
  </r>
  <r>
    <x v="16"/>
    <x v="37"/>
    <x v="142"/>
    <x v="0"/>
    <n v="6431"/>
    <n v="6431"/>
    <n v="441.42882638002283"/>
    <n v="442.94904467372885"/>
    <s v="Karl Kjetil"/>
    <n v="0.82545204300968145"/>
    <n v="0.82829478281589441"/>
    <x v="0"/>
  </r>
  <r>
    <x v="16"/>
    <x v="37"/>
    <x v="143"/>
    <x v="0"/>
    <n v="17661"/>
    <n v="17661"/>
    <n v="1212.2647337424323"/>
    <n v="1216.4396016144808"/>
    <s v="Karl Kjetil"/>
    <n v="2.2668805056124994"/>
    <n v="2.2746873206828662"/>
    <x v="0"/>
  </r>
  <r>
    <x v="16"/>
    <x v="37"/>
    <x v="144"/>
    <x v="0"/>
    <n v="1535"/>
    <n v="1535"/>
    <n v="105.36359018711475"/>
    <n v="105.72644745361123"/>
    <s v="Karl Kjetil"/>
    <n v="0.1970251727600468"/>
    <n v="0.19770369952144268"/>
    <x v="0"/>
  </r>
  <r>
    <x v="16"/>
    <x v="37"/>
    <x v="145"/>
    <x v="0"/>
    <n v="297"/>
    <n v="297"/>
    <n v="20.386310283760967"/>
    <n v="20.456517846073311"/>
    <s v="Karl Kjetil"/>
    <n v="3.81214829379374E-2"/>
    <n v="3.8252767920435485E-2"/>
    <x v="0"/>
  </r>
  <r>
    <x v="16"/>
    <x v="37"/>
    <x v="146"/>
    <x v="0"/>
    <n v="32"/>
    <n v="32"/>
    <n v="2.1965048117183534"/>
    <n v="2.2040692628765859"/>
    <s v="Karl Kjetil"/>
    <n v="4.1073651650302924E-3"/>
    <n v="4.1215103483297497E-3"/>
    <x v="0"/>
  </r>
  <r>
    <x v="16"/>
    <x v="37"/>
    <x v="147"/>
    <x v="0"/>
    <n v="7979"/>
    <n v="7979"/>
    <n v="547.68474664689813"/>
    <n v="549.57089526538368"/>
    <s v="Karl Kjetil"/>
    <n v="1.0241458328680217"/>
    <n v="1.027672845916346"/>
    <x v="0"/>
  </r>
  <r>
    <x v="17"/>
    <x v="38"/>
    <x v="148"/>
    <x v="0"/>
    <n v="14542"/>
    <n v="14542"/>
    <n v="998.17415537525903"/>
    <n v="1001.6117256484786"/>
    <s v="Karl Kjetil"/>
    <n v="1.4196430559443169"/>
    <n v="1.4245321053566034"/>
    <x v="0"/>
  </r>
  <r>
    <x v="17"/>
    <x v="38"/>
    <x v="149"/>
    <x v="4"/>
    <n v="2553"/>
    <n v="2553"/>
    <n v="0"/>
    <n v="0"/>
    <s v="Karl Kjetil"/>
    <n v="0"/>
    <n v="0"/>
    <x v="3"/>
  </r>
  <r>
    <x v="17"/>
    <x v="38"/>
    <x v="150"/>
    <x v="4"/>
    <n v="365"/>
    <n v="365"/>
    <n v="0"/>
    <n v="0"/>
    <s v="Karl Kjetil"/>
    <n v="0"/>
    <n v="0"/>
    <x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ell5" cacheId="1" applyNumberFormats="0" applyBorderFormats="0" applyFontFormats="0" applyPatternFormats="0" applyAlignmentFormats="0" applyWidthHeightFormats="1" dataCaption="Verdier" updatedVersion="6" minRefreshableVersion="3" useAutoFormatting="1" itemPrintTitles="1" createdVersion="6" indent="0" outline="1" outlineData="1" multipleFieldFilters="0">
  <location ref="A3:B43" firstHeaderRow="1" firstDataRow="1" firstDataCol="1"/>
  <pivotFields count="5">
    <pivotField axis="axisRow" showAll="0" sortType="ascending">
      <items count="40">
        <item x="0"/>
        <item x="1"/>
        <item x="3"/>
        <item x="4"/>
        <item x="5"/>
        <item x="6"/>
        <item x="7"/>
        <item x="8"/>
        <item x="9"/>
        <item x="2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t="default"/>
      </items>
    </pivotField>
    <pivotField showAll="0"/>
    <pivotField showAll="0"/>
    <pivotField numFmtId="166" showAll="0"/>
    <pivotField dataField="1" numFmtId="165" showAll="0"/>
  </pivotFields>
  <rowFields count="1">
    <field x="0"/>
  </rowFields>
  <rowItems count="4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 t="grand">
      <x/>
    </i>
  </rowItems>
  <colItems count="1">
    <i/>
  </colItems>
  <dataFields count="1">
    <dataField name="Summer av Antall Årsverk" fld="4" showDataAs="percentOfTotal" baseField="0" baseItem="9" numFmtId="1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ell6" cacheId="2" applyNumberFormats="0" applyBorderFormats="0" applyFontFormats="0" applyPatternFormats="0" applyAlignmentFormats="0" applyWidthHeightFormats="1" dataCaption="Verdier" updatedVersion="6" minRefreshableVersion="3" useAutoFormatting="1" itemPrintTitles="1" createdVersion="6" indent="0" outline="1" outlineData="1" multipleFieldFilters="0">
  <location ref="H3:I43" firstHeaderRow="1" firstDataRow="1" firstDataCol="1"/>
  <pivotFields count="7">
    <pivotField axis="axisRow" showAll="0">
      <items count="50">
        <item x="0"/>
        <item x="1"/>
        <item x="2"/>
        <item x="3"/>
        <item x="4"/>
        <item m="1" x="41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m="1" x="39"/>
        <item m="1" x="47"/>
        <item m="1" x="44"/>
        <item m="1" x="48"/>
        <item m="1" x="40"/>
        <item m="1" x="46"/>
        <item m="1" x="42"/>
        <item m="1" x="43"/>
        <item m="1" x="45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t="default"/>
      </items>
    </pivotField>
    <pivotField showAll="0"/>
    <pivotField showAll="0" defaultSubtotal="0"/>
    <pivotField numFmtId="167" showAll="0" defaultSubtotal="0"/>
    <pivotField dataField="1" numFmtId="167" showAll="0" defaultSubtotal="0"/>
    <pivotField showAll="0" defaultSubtotal="0"/>
    <pivotField numFmtId="167" showAll="0" defaultSubtotal="0"/>
  </pivotFields>
  <rowFields count="1">
    <field x="0"/>
  </rowFields>
  <rowItems count="40">
    <i>
      <x/>
    </i>
    <i>
      <x v="1"/>
    </i>
    <i>
      <x v="2"/>
    </i>
    <i>
      <x v="3"/>
    </i>
    <i>
      <x v="4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 t="grand">
      <x/>
    </i>
  </rowItems>
  <colItems count="1">
    <i/>
  </colItems>
  <dataFields count="1">
    <dataField name="Summer av Bud.fastlønn" fld="4" showDataAs="percentOfTotal" baseField="0" baseItem="34" numFmtId="1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ell10" cacheId="3" applyNumberFormats="0" applyBorderFormats="0" applyFontFormats="0" applyPatternFormats="0" applyAlignmentFormats="0" applyWidthHeightFormats="1" dataCaption="Verdier" updatedVersion="6" minRefreshableVersion="3" useAutoFormatting="1" itemPrintTitles="1" createdVersion="6" indent="0" outline="1" outlineData="1" multipleFieldFilters="0">
  <location ref="A3:E9" firstHeaderRow="0" firstDataRow="1" firstDataCol="1"/>
  <pivotFields count="12">
    <pivotField axis="axisRow" showAll="0">
      <items count="19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t="default" sd="0"/>
      </items>
    </pivotField>
    <pivotField axis="axisRow" showAll="0">
      <items count="4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t="default"/>
      </items>
    </pivotField>
    <pivotField axis="axisRow" showAll="0" defaultSubtotal="0">
      <items count="15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</items>
    </pivotField>
    <pivotField axis="axisRow" showAll="0">
      <items count="6">
        <item sd="0" x="0"/>
        <item sd="0" x="1"/>
        <item sd="0" x="2"/>
        <item sd="0" x="3"/>
        <item sd="0" x="4"/>
        <item t="default"/>
      </items>
    </pivotField>
    <pivotField numFmtId="167" showAll="0"/>
    <pivotField numFmtId="167" showAll="0"/>
    <pivotField dataField="1" numFmtId="167" showAll="0"/>
    <pivotField dataField="1" numFmtId="167" showAll="0"/>
    <pivotField showAll="0"/>
    <pivotField dataField="1" numFmtId="2" showAll="0"/>
    <pivotField dataField="1" numFmtId="2" showAll="0"/>
    <pivotField axis="axisRow" showAll="0">
      <items count="5">
        <item x="1"/>
        <item x="0"/>
        <item x="2"/>
        <item x="3"/>
        <item t="default"/>
      </items>
    </pivotField>
  </pivotFields>
  <rowFields count="5">
    <field x="3"/>
    <field x="11"/>
    <field x="0"/>
    <field x="1"/>
    <field x="2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Summer av Kutt" fld="6" baseField="0" baseItem="0" numFmtId="167"/>
    <dataField name="Summer av Kutt justert" fld="7" baseField="0" baseItem="0" numFmtId="167"/>
    <dataField name="Summer av Kutt årsverk" fld="9" baseField="0" baseItem="0" numFmtId="1"/>
    <dataField name="Summer av Kutt årsverk just" fld="10" baseField="0" baseItem="0" numFmtId="1"/>
  </dataFields>
  <formats count="14">
    <format dxfId="13">
      <pivotArea outline="0" collapsedLevelsAreSubtotals="1" fieldPosition="0">
        <references count="1">
          <reference field="4294967294" count="2" selected="0">
            <x v="2"/>
            <x v="3"/>
          </reference>
        </references>
      </pivotArea>
    </format>
    <format dxfId="12">
      <pivotArea outline="0" collapsedLevelsAreSubtotals="1" fieldPosition="0">
        <references count="1">
          <reference field="4294967294" count="2" selected="0">
            <x v="2"/>
            <x v="3"/>
          </reference>
        </references>
      </pivotArea>
    </format>
    <format dxfId="11">
      <pivotArea outline="0" collapsedLevelsAreSubtotals="1" fieldPosition="0">
        <references count="1">
          <reference field="4294967294" count="2" selected="0">
            <x v="2"/>
            <x v="3"/>
          </reference>
        </references>
      </pivotArea>
    </format>
    <format dxfId="10">
      <pivotArea outline="0" collapsedLevelsAreSubtotals="1" fieldPosition="0">
        <references count="1">
          <reference field="4294967294" count="2" selected="0">
            <x v="2"/>
            <x v="3"/>
          </reference>
        </references>
      </pivotArea>
    </format>
    <format dxfId="9">
      <pivotArea outline="0" collapsedLevelsAreSubtotals="1" fieldPosition="0">
        <references count="1">
          <reference field="4294967294" count="2" selected="0">
            <x v="2"/>
            <x v="3"/>
          </reference>
        </references>
      </pivotArea>
    </format>
    <format dxfId="8">
      <pivotArea outline="0" collapsedLevelsAreSubtotals="1" fieldPosition="0">
        <references count="1">
          <reference field="4294967294" count="2" selected="0">
            <x v="2"/>
            <x v="3"/>
          </reference>
        </references>
      </pivotArea>
    </format>
    <format dxfId="7">
      <pivotArea outline="0" collapsedLevelsAreSubtotals="1" fieldPosition="0">
        <references count="1">
          <reference field="4294967294" count="2" selected="0">
            <x v="2"/>
            <x v="3"/>
          </reference>
        </references>
      </pivotArea>
    </format>
    <format dxfId="6">
      <pivotArea outline="0" collapsedLevelsAreSubtotals="1" fieldPosition="0">
        <references count="1">
          <reference field="4294967294" count="2" selected="0">
            <x v="2"/>
            <x v="3"/>
          </reference>
        </references>
      </pivotArea>
    </format>
    <format dxfId="5">
      <pivotArea outline="0" collapsedLevelsAreSubtotals="1" fieldPosition="0">
        <references count="1">
          <reference field="4294967294" count="2" selected="0">
            <x v="0"/>
            <x v="1"/>
          </reference>
        </references>
      </pivotArea>
    </format>
    <format dxfId="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">
      <pivotArea outline="0" collapsedLevelsAreSubtotals="1" fieldPosition="0">
        <references count="1">
          <reference field="4294967294" count="2" selected="0">
            <x v="0"/>
            <x v="1"/>
          </reference>
        </references>
      </pivotArea>
    </format>
    <format dxfId="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">
      <pivotArea outline="0" collapsedLevelsAreSubtotals="1" fieldPosition="0">
        <references count="1">
          <reference field="4294967294" count="2" selected="0">
            <x v="0"/>
            <x v="1"/>
          </reference>
        </references>
      </pivotArea>
    </format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ell8" cacheId="1" applyNumberFormats="0" applyBorderFormats="0" applyFontFormats="0" applyPatternFormats="0" applyAlignmentFormats="0" applyWidthHeightFormats="1" dataCaption="Verdier" updatedVersion="6" minRefreshableVersion="3" useAutoFormatting="1" itemPrintTitles="1" createdVersion="6" indent="0" outline="1" outlineData="1" multipleFieldFilters="0">
  <location ref="H2:I42" firstHeaderRow="1" firstDataRow="1" firstDataCol="1"/>
  <pivotFields count="5">
    <pivotField axis="axisRow" showAll="0" sortType="ascending">
      <items count="40">
        <item x="0"/>
        <item x="1"/>
        <item x="3"/>
        <item x="4"/>
        <item x="5"/>
        <item x="6"/>
        <item x="7"/>
        <item x="8"/>
        <item x="9"/>
        <item x="2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t="default"/>
      </items>
    </pivotField>
    <pivotField showAll="0"/>
    <pivotField showAll="0"/>
    <pivotField numFmtId="166" showAll="0"/>
    <pivotField dataField="1" numFmtId="165" showAll="0"/>
  </pivotFields>
  <rowFields count="1">
    <field x="0"/>
  </rowFields>
  <rowItems count="4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 t="grand">
      <x/>
    </i>
  </rowItems>
  <colItems count="1">
    <i/>
  </colItems>
  <dataFields count="1">
    <dataField name="Summer av Antall Årsverk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Pivottabell4" cacheId="0" applyNumberFormats="0" applyBorderFormats="0" applyFontFormats="0" applyPatternFormats="0" applyAlignmentFormats="0" applyWidthHeightFormats="1" dataCaption="Verdier" updatedVersion="6" minRefreshableVersion="3" useAutoFormatting="1" itemPrintTitles="1" createdVersion="6" indent="0" compact="0" outline="1" outlineData="1" compactData="0" multipleFieldFilters="0">
  <location ref="A4:C196" firstHeaderRow="1" firstDataRow="1" firstDataCol="2" rowPageCount="2" colPageCount="1"/>
  <pivotFields count="7">
    <pivotField compact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showAll="0" defaultSubtotal="0">
      <items count="5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m="1" x="44"/>
        <item m="1" x="51"/>
        <item m="1" x="48"/>
        <item m="1" x="52"/>
        <item m="1" x="45"/>
        <item m="1" x="50"/>
        <item m="1" x="46"/>
        <item m="1" x="47"/>
        <item m="1" x="49"/>
        <item x="26"/>
        <item x="27"/>
        <item x="28"/>
        <item x="29"/>
        <item x="36"/>
        <item x="30"/>
        <item x="31"/>
        <item x="32"/>
        <item x="33"/>
        <item x="34"/>
        <item x="35"/>
        <item x="37"/>
        <item x="38"/>
        <item x="39"/>
        <item x="40"/>
        <item x="41"/>
        <item x="42"/>
        <item x="4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showAll="0" defaultSubtotal="0">
      <items count="19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7"/>
        <item x="18"/>
        <item x="15"/>
        <item x="16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2"/>
        <item x="43"/>
        <item x="44"/>
        <item x="45"/>
        <item x="46"/>
        <item x="47"/>
        <item x="48"/>
        <item x="49"/>
        <item x="50"/>
        <item x="41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multipleItemSelectionAllowed="1" showAll="0" defaultSubtotal="0">
      <items count="10">
        <item x="0"/>
        <item h="1" x="1"/>
        <item h="1" x="2"/>
        <item h="1" x="5"/>
        <item h="1" x="3"/>
        <item h="1" x="9"/>
        <item h="1" x="6"/>
        <item h="1" x="4"/>
        <item h="1" x="7"/>
        <item h="1" x="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multipleItemSelectionAllowed="1" showAll="0" defaultSubtotal="0">
      <items count="177">
        <item x="0"/>
        <item x="77"/>
        <item h="1" x="110"/>
        <item h="1" x="54"/>
        <item h="1" x="40"/>
        <item h="1" x="78"/>
        <item h="1" x="49"/>
        <item h="1" x="95"/>
        <item h="1" x="111"/>
        <item h="1" x="119"/>
        <item h="1" x="42"/>
        <item h="1" x="60"/>
        <item h="1" x="61"/>
        <item h="1" x="134"/>
        <item h="1" x="135"/>
        <item h="1" x="139"/>
        <item h="1" x="99"/>
        <item h="1" x="126"/>
        <item h="1" x="50"/>
        <item h="1" x="74"/>
        <item h="1" x="1"/>
        <item h="1" x="136"/>
        <item x="148"/>
        <item x="122"/>
        <item h="1" x="19"/>
        <item h="1" x="20"/>
        <item h="1" x="2"/>
        <item h="1" x="103"/>
        <item h="1" x="21"/>
        <item h="1" x="132"/>
        <item h="1" x="127"/>
        <item h="1" x="100"/>
        <item h="1" x="3"/>
        <item h="1" x="142"/>
        <item h="1" x="4"/>
        <item h="1" x="5"/>
        <item h="1" x="22"/>
        <item h="1" x="45"/>
        <item h="1" x="79"/>
        <item h="1" x="80"/>
        <item h="1" x="81"/>
        <item h="1" x="82"/>
        <item h="1" x="75"/>
        <item h="1" x="83"/>
        <item h="1" x="120"/>
        <item h="1" x="51"/>
        <item h="1" x="6"/>
        <item h="1" x="7"/>
        <item h="1" x="41"/>
        <item h="1" x="36"/>
        <item h="1" x="137"/>
        <item h="1" x="93"/>
        <item h="1" x="112"/>
        <item h="1" x="23"/>
        <item h="1" x="30"/>
        <item h="1" x="52"/>
        <item h="1" x="55"/>
        <item h="1" x="8"/>
        <item h="1" x="9"/>
        <item h="1" x="10"/>
        <item h="1" x="11"/>
        <item h="1" x="46"/>
        <item h="1" x="24"/>
        <item h="1" x="56"/>
        <item h="1" x="84"/>
        <item h="1" x="57"/>
        <item h="1" x="12"/>
        <item h="1" x="62"/>
        <item h="1" x="108"/>
        <item h="1" x="53"/>
        <item h="1" x="13"/>
        <item h="1" x="72"/>
        <item h="1" x="113"/>
        <item h="1" x="94"/>
        <item h="1" x="85"/>
        <item h="1" x="114"/>
        <item h="1" x="98"/>
        <item h="1" x="88"/>
        <item h="1" x="58"/>
        <item h="1" x="25"/>
        <item h="1" x="86"/>
        <item h="1" x="123"/>
        <item h="1" x="125"/>
        <item h="1" x="14"/>
        <item h="1" x="87"/>
        <item h="1" x="15"/>
        <item h="1" x="121"/>
        <item h="1" x="47"/>
        <item h="1" x="89"/>
        <item h="1" x="90"/>
        <item h="1" x="150"/>
        <item h="1" x="149"/>
        <item h="1" x="147"/>
        <item h="1" x="48"/>
        <item h="1" x="109"/>
        <item h="1" x="65"/>
        <item h="1" x="31"/>
        <item h="1" x="143"/>
        <item h="1" x="124"/>
        <item h="1" x="66"/>
        <item h="1" x="104"/>
        <item h="1" x="67"/>
        <item h="1" x="34"/>
        <item h="1" x="102"/>
        <item h="1" x="141"/>
        <item h="1" x="26"/>
        <item h="1" x="144"/>
        <item h="1" x="76"/>
        <item h="1" x="160"/>
        <item h="1" x="16"/>
        <item h="1" x="39"/>
        <item h="1" x="27"/>
        <item h="1" x="161"/>
        <item h="1" x="138"/>
        <item h="1" x="128"/>
        <item h="1" x="129"/>
        <item h="1" x="130"/>
        <item h="1" x="146"/>
        <item h="1" x="35"/>
        <item h="1" x="17"/>
        <item h="1" x="32"/>
        <item h="1" x="172"/>
        <item h="1" x="151"/>
        <item h="1" x="173"/>
        <item h="1" x="174"/>
        <item h="1" x="115"/>
        <item h="1" x="68"/>
        <item h="1" x="69"/>
        <item h="1" x="64"/>
        <item h="1" x="38"/>
        <item h="1" x="105"/>
        <item h="1" x="92"/>
        <item h="1" x="91"/>
        <item h="1" x="162"/>
        <item h="1" x="118"/>
        <item h="1" x="152"/>
        <item h="1" x="153"/>
        <item h="1" x="154"/>
        <item h="1" x="155"/>
        <item h="1" x="156"/>
        <item h="1" x="157"/>
        <item h="1" x="158"/>
        <item h="1" x="163"/>
        <item h="1" x="106"/>
        <item h="1" x="116"/>
        <item h="1" x="159"/>
        <item h="1" x="107"/>
        <item h="1" x="101"/>
        <item h="1" x="117"/>
        <item h="1" x="145"/>
        <item h="1" x="28"/>
        <item h="1" x="33"/>
        <item h="1" x="131"/>
        <item h="1" x="96"/>
        <item h="1" x="59"/>
        <item h="1" x="97"/>
        <item h="1" x="18"/>
        <item h="1" x="37"/>
        <item h="1" x="29"/>
        <item h="1" x="43"/>
        <item h="1" x="166"/>
        <item h="1" x="167"/>
        <item h="1" x="140"/>
        <item h="1" x="44"/>
        <item h="1" x="133"/>
        <item h="1" x="168"/>
        <item h="1" x="164"/>
        <item h="1" x="169"/>
        <item h="1" x="170"/>
        <item h="1" x="171"/>
        <item h="1" x="70"/>
        <item h="1" x="165"/>
        <item h="1" x="63"/>
        <item h="1" x="175"/>
        <item h="1" x="176"/>
        <item h="1" x="73"/>
        <item h="1" x="7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3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2">
    <field x="1"/>
    <field x="2"/>
  </rowFields>
  <rowItems count="192">
    <i>
      <x/>
    </i>
    <i r="1">
      <x/>
    </i>
    <i r="1">
      <x v="3"/>
    </i>
    <i>
      <x v="1"/>
    </i>
    <i r="1">
      <x v="4"/>
    </i>
    <i r="1">
      <x v="6"/>
    </i>
    <i r="1">
      <x v="7"/>
    </i>
    <i r="1">
      <x v="8"/>
    </i>
    <i r="1">
      <x v="10"/>
    </i>
    <i r="1">
      <x v="11"/>
    </i>
    <i>
      <x v="2"/>
    </i>
    <i r="1">
      <x v="13"/>
    </i>
    <i>
      <x v="3"/>
    </i>
    <i r="1">
      <x v="14"/>
    </i>
    <i r="1">
      <x v="17"/>
    </i>
    <i>
      <x v="4"/>
    </i>
    <i r="1">
      <x v="15"/>
    </i>
    <i>
      <x v="5"/>
    </i>
    <i r="1">
      <x v="16"/>
    </i>
    <i>
      <x v="6"/>
    </i>
    <i r="1">
      <x v="19"/>
    </i>
    <i>
      <x v="7"/>
    </i>
    <i r="1">
      <x v="20"/>
    </i>
    <i>
      <x v="8"/>
    </i>
    <i r="1">
      <x v="21"/>
    </i>
    <i>
      <x v="10"/>
    </i>
    <i r="1">
      <x v="23"/>
    </i>
    <i>
      <x v="11"/>
    </i>
    <i r="1">
      <x v="24"/>
    </i>
    <i>
      <x v="12"/>
    </i>
    <i r="1">
      <x v="25"/>
    </i>
    <i r="1">
      <x v="26"/>
    </i>
    <i>
      <x v="13"/>
    </i>
    <i r="1">
      <x v="27"/>
    </i>
    <i>
      <x v="14"/>
    </i>
    <i r="1">
      <x v="28"/>
    </i>
    <i>
      <x v="15"/>
    </i>
    <i r="1">
      <x v="29"/>
    </i>
    <i>
      <x v="16"/>
    </i>
    <i r="1">
      <x v="30"/>
    </i>
    <i>
      <x v="17"/>
    </i>
    <i r="1">
      <x v="31"/>
    </i>
    <i>
      <x v="18"/>
    </i>
    <i r="1">
      <x v="32"/>
    </i>
    <i>
      <x v="19"/>
    </i>
    <i r="1">
      <x v="33"/>
    </i>
    <i>
      <x v="20"/>
    </i>
    <i r="1">
      <x v="34"/>
    </i>
    <i>
      <x v="21"/>
    </i>
    <i r="1">
      <x v="35"/>
    </i>
    <i r="1">
      <x v="36"/>
    </i>
    <i>
      <x v="22"/>
    </i>
    <i r="1">
      <x v="37"/>
    </i>
    <i>
      <x v="23"/>
    </i>
    <i r="1">
      <x v="38"/>
    </i>
    <i>
      <x v="24"/>
    </i>
    <i r="1">
      <x v="39"/>
    </i>
    <i>
      <x v="25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 r="1">
      <x v="49"/>
    </i>
    <i>
      <x v="35"/>
    </i>
    <i r="1">
      <x v="51"/>
    </i>
    <i r="1">
      <x v="57"/>
    </i>
    <i r="1">
      <x v="58"/>
    </i>
    <i r="1">
      <x v="59"/>
    </i>
    <i r="1">
      <x v="60"/>
    </i>
    <i r="1">
      <x v="61"/>
    </i>
    <i r="1">
      <x v="63"/>
    </i>
    <i r="1">
      <x v="64"/>
    </i>
    <i>
      <x v="37"/>
    </i>
    <i r="1">
      <x v="68"/>
    </i>
    <i>
      <x v="38"/>
    </i>
    <i r="1">
      <x v="69"/>
    </i>
    <i r="1">
      <x v="70"/>
    </i>
    <i r="1">
      <x v="71"/>
    </i>
    <i r="1">
      <x v="73"/>
    </i>
    <i r="1">
      <x v="74"/>
    </i>
    <i r="1">
      <x v="75"/>
    </i>
    <i r="1">
      <x v="76"/>
    </i>
    <i r="1">
      <x v="77"/>
    </i>
    <i r="1">
      <x v="78"/>
    </i>
    <i r="1">
      <x v="79"/>
    </i>
    <i r="1">
      <x v="80"/>
    </i>
    <i r="1">
      <x v="81"/>
    </i>
    <i>
      <x v="39"/>
    </i>
    <i r="1">
      <x v="83"/>
    </i>
    <i r="1">
      <x v="84"/>
    </i>
    <i r="1">
      <x v="86"/>
    </i>
    <i r="1">
      <x v="87"/>
    </i>
    <i r="1">
      <x v="88"/>
    </i>
    <i r="1">
      <x v="89"/>
    </i>
    <i r="1">
      <x v="90"/>
    </i>
    <i r="1">
      <x v="93"/>
    </i>
    <i>
      <x v="40"/>
    </i>
    <i r="1">
      <x v="94"/>
    </i>
    <i r="1">
      <x v="95"/>
    </i>
    <i r="1">
      <x v="96"/>
    </i>
    <i r="1">
      <x v="97"/>
    </i>
    <i r="1">
      <x v="98"/>
    </i>
    <i r="1">
      <x v="99"/>
    </i>
    <i r="1">
      <x v="100"/>
    </i>
    <i r="1">
      <x v="101"/>
    </i>
    <i r="1">
      <x v="102"/>
    </i>
    <i r="1">
      <x v="103"/>
    </i>
    <i r="1">
      <x v="104"/>
    </i>
    <i>
      <x v="41"/>
    </i>
    <i r="1">
      <x v="105"/>
    </i>
    <i r="1">
      <x v="106"/>
    </i>
    <i r="1">
      <x v="107"/>
    </i>
    <i r="1">
      <x v="108"/>
    </i>
    <i r="1">
      <x v="109"/>
    </i>
    <i r="1">
      <x v="110"/>
    </i>
    <i>
      <x v="42"/>
    </i>
    <i r="1">
      <x v="112"/>
    </i>
    <i>
      <x v="43"/>
    </i>
    <i r="1">
      <x v="114"/>
    </i>
    <i>
      <x v="44"/>
    </i>
    <i r="1">
      <x v="115"/>
    </i>
    <i r="1">
      <x v="116"/>
    </i>
    <i r="1">
      <x v="119"/>
    </i>
    <i r="1">
      <x v="120"/>
    </i>
    <i r="1">
      <x v="121"/>
    </i>
    <i r="1">
      <x v="122"/>
    </i>
    <i r="1">
      <x v="123"/>
    </i>
    <i r="1">
      <x v="124"/>
    </i>
    <i r="1">
      <x v="125"/>
    </i>
    <i r="1">
      <x v="127"/>
    </i>
    <i>
      <x v="45"/>
    </i>
    <i r="1">
      <x v="128"/>
    </i>
    <i r="1">
      <x v="129"/>
    </i>
    <i r="1">
      <x v="130"/>
    </i>
    <i r="1">
      <x v="131"/>
    </i>
    <i r="1">
      <x v="132"/>
    </i>
    <i r="1">
      <x v="133"/>
    </i>
    <i r="1">
      <x v="134"/>
    </i>
    <i r="1">
      <x v="135"/>
    </i>
    <i r="1">
      <x v="136"/>
    </i>
    <i r="1">
      <x v="137"/>
    </i>
    <i r="1">
      <x v="138"/>
    </i>
    <i r="1">
      <x v="139"/>
    </i>
    <i r="1">
      <x v="140"/>
    </i>
    <i r="1">
      <x v="141"/>
    </i>
    <i r="1">
      <x v="142"/>
    </i>
    <i r="1">
      <x v="143"/>
    </i>
    <i r="1">
      <x v="144"/>
    </i>
    <i r="1">
      <x v="145"/>
    </i>
    <i r="1">
      <x v="146"/>
    </i>
    <i r="1">
      <x v="148"/>
    </i>
    <i r="1">
      <x v="149"/>
    </i>
    <i r="1">
      <x v="150"/>
    </i>
    <i>
      <x v="46"/>
    </i>
    <i r="1">
      <x v="151"/>
    </i>
    <i r="1">
      <x v="152"/>
    </i>
    <i r="1">
      <x v="155"/>
    </i>
    <i>
      <x v="48"/>
    </i>
    <i r="1">
      <x v="161"/>
    </i>
    <i r="1">
      <x v="162"/>
    </i>
    <i r="1">
      <x v="164"/>
    </i>
    <i r="1">
      <x v="165"/>
    </i>
    <i r="1">
      <x v="166"/>
    </i>
    <i r="1">
      <x v="169"/>
    </i>
    <i r="1">
      <x v="172"/>
    </i>
    <i r="1">
      <x v="173"/>
    </i>
    <i r="1">
      <x v="174"/>
    </i>
    <i r="1">
      <x v="175"/>
    </i>
    <i r="1">
      <x v="176"/>
    </i>
    <i r="1">
      <x v="177"/>
    </i>
    <i r="1">
      <x v="178"/>
    </i>
    <i>
      <x v="49"/>
    </i>
    <i r="1">
      <x v="179"/>
    </i>
    <i r="1">
      <x v="180"/>
    </i>
    <i r="1">
      <x v="181"/>
    </i>
    <i>
      <x v="50"/>
    </i>
    <i r="1">
      <x v="182"/>
    </i>
    <i r="1">
      <x v="183"/>
    </i>
    <i r="1">
      <x v="184"/>
    </i>
    <i r="1">
      <x v="185"/>
    </i>
    <i r="1">
      <x v="186"/>
    </i>
    <i r="1">
      <x v="187"/>
    </i>
    <i>
      <x v="51"/>
    </i>
    <i r="1">
      <x v="188"/>
    </i>
    <i r="1">
      <x v="189"/>
    </i>
    <i r="1">
      <x v="190"/>
    </i>
    <i t="grand">
      <x/>
    </i>
  </rowItems>
  <colItems count="1">
    <i/>
  </colItems>
  <pageFields count="2">
    <pageField fld="4" hier="-1"/>
    <pageField fld="3" hier="-1"/>
  </pageFields>
  <dataFields count="1">
    <dataField name="Summer av Budsjett inkl. endring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licer_Konto" sourceName="Konto">
  <pivotTables>
    <pivotTable tabId="4" name="Pivottabell4"/>
  </pivotTables>
  <data>
    <tabular pivotCacheId="1">
      <items count="177">
        <i x="0" s="1"/>
        <i x="77" s="1"/>
        <i x="110"/>
        <i x="54"/>
        <i x="40"/>
        <i x="78"/>
        <i x="49"/>
        <i x="95"/>
        <i x="111"/>
        <i x="119"/>
        <i x="42"/>
        <i x="60"/>
        <i x="61"/>
        <i x="134"/>
        <i x="135"/>
        <i x="139"/>
        <i x="99"/>
        <i x="126"/>
        <i x="50"/>
        <i x="74"/>
        <i x="1"/>
        <i x="136"/>
        <i x="148" s="1"/>
        <i x="122" s="1"/>
        <i x="19"/>
        <i x="20"/>
        <i x="2"/>
        <i x="103"/>
        <i x="21"/>
        <i x="132"/>
        <i x="127"/>
        <i x="100"/>
        <i x="3"/>
        <i x="142"/>
        <i x="4"/>
        <i x="5"/>
        <i x="22" nd="1"/>
        <i x="45" nd="1"/>
        <i x="79" nd="1"/>
        <i x="80" nd="1"/>
        <i x="81" nd="1"/>
        <i x="82" nd="1"/>
        <i x="75" nd="1"/>
        <i x="83" nd="1"/>
        <i x="120" nd="1"/>
        <i x="51" nd="1"/>
        <i x="6" nd="1"/>
        <i x="7" nd="1"/>
        <i x="41" nd="1"/>
        <i x="36" nd="1"/>
        <i x="137" nd="1"/>
        <i x="93" nd="1"/>
        <i x="112" nd="1"/>
        <i x="23" nd="1"/>
        <i x="30" nd="1"/>
        <i x="52" nd="1"/>
        <i x="55" nd="1"/>
        <i x="8" nd="1"/>
        <i x="9" nd="1"/>
        <i x="10" nd="1"/>
        <i x="11" nd="1"/>
        <i x="46" nd="1"/>
        <i x="24" nd="1"/>
        <i x="56" nd="1"/>
        <i x="84" nd="1"/>
        <i x="57" nd="1"/>
        <i x="12" nd="1"/>
        <i x="62" nd="1"/>
        <i x="108" nd="1"/>
        <i x="53" nd="1"/>
        <i x="13" nd="1"/>
        <i x="72" nd="1"/>
        <i x="113" nd="1"/>
        <i x="94" nd="1"/>
        <i x="85" nd="1"/>
        <i x="114" nd="1"/>
        <i x="98" nd="1"/>
        <i x="88" nd="1"/>
        <i x="58" nd="1"/>
        <i x="25" nd="1"/>
        <i x="86" nd="1"/>
        <i x="123" nd="1"/>
        <i x="125" nd="1"/>
        <i x="14" nd="1"/>
        <i x="87" nd="1"/>
        <i x="15" nd="1"/>
        <i x="121" nd="1"/>
        <i x="47" nd="1"/>
        <i x="89" nd="1"/>
        <i x="90" nd="1"/>
        <i x="150" nd="1"/>
        <i x="149" nd="1"/>
        <i x="147" nd="1"/>
        <i x="48" nd="1"/>
        <i x="109" nd="1"/>
        <i x="65" nd="1"/>
        <i x="31" nd="1"/>
        <i x="143" nd="1"/>
        <i x="124" nd="1"/>
        <i x="66" nd="1"/>
        <i x="104" nd="1"/>
        <i x="67" nd="1"/>
        <i x="34" nd="1"/>
        <i x="102" nd="1"/>
        <i x="141" nd="1"/>
        <i x="26" nd="1"/>
        <i x="144" nd="1"/>
        <i x="76" nd="1"/>
        <i x="160" nd="1"/>
        <i x="16" nd="1"/>
        <i x="39" nd="1"/>
        <i x="27" nd="1"/>
        <i x="161" nd="1"/>
        <i x="138" nd="1"/>
        <i x="128" nd="1"/>
        <i x="129" nd="1"/>
        <i x="130" nd="1"/>
        <i x="146" nd="1"/>
        <i x="35" nd="1"/>
        <i x="17" nd="1"/>
        <i x="32" nd="1"/>
        <i x="172" nd="1"/>
        <i x="151" nd="1"/>
        <i x="173" nd="1"/>
        <i x="174" nd="1"/>
        <i x="115" nd="1"/>
        <i x="68" nd="1"/>
        <i x="69" nd="1"/>
        <i x="64" nd="1"/>
        <i x="38" nd="1"/>
        <i x="105" nd="1"/>
        <i x="92" nd="1"/>
        <i x="91" nd="1"/>
        <i x="162" nd="1"/>
        <i x="118" nd="1"/>
        <i x="152" nd="1"/>
        <i x="153" nd="1"/>
        <i x="154" nd="1"/>
        <i x="155" nd="1"/>
        <i x="156" nd="1"/>
        <i x="157" nd="1"/>
        <i x="158" nd="1"/>
        <i x="163" nd="1"/>
        <i x="106" nd="1"/>
        <i x="116" nd="1"/>
        <i x="159" nd="1"/>
        <i x="107" nd="1"/>
        <i x="101" nd="1"/>
        <i x="117" nd="1"/>
        <i x="145" nd="1"/>
        <i x="28" nd="1"/>
        <i x="33" nd="1"/>
        <i x="131" nd="1"/>
        <i x="96" nd="1"/>
        <i x="59" nd="1"/>
        <i x="97" nd="1"/>
        <i x="18" nd="1"/>
        <i x="37" nd="1"/>
        <i x="29" nd="1"/>
        <i x="43" nd="1"/>
        <i x="166" nd="1"/>
        <i x="167" nd="1"/>
        <i x="140" nd="1"/>
        <i x="44" nd="1"/>
        <i x="133" nd="1"/>
        <i x="168" nd="1"/>
        <i x="164" nd="1"/>
        <i x="169" nd="1"/>
        <i x="170" nd="1"/>
        <i x="171" nd="1"/>
        <i x="70" nd="1"/>
        <i x="165" nd="1"/>
        <i x="63" nd="1"/>
        <i x="175" nd="1"/>
        <i x="176" nd="1"/>
        <i x="73" nd="1"/>
        <i x="71" nd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Konto" cache="Slicer_Konto" caption="Konto" rowHeight="209550"/>
</slicer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8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43"/>
  <sheetViews>
    <sheetView zoomScale="85" zoomScaleNormal="85" workbookViewId="0">
      <selection activeCell="D31" sqref="D31"/>
    </sheetView>
  </sheetViews>
  <sheetFormatPr baseColWidth="10" defaultRowHeight="12.75" x14ac:dyDescent="0.2"/>
  <cols>
    <col min="1" max="1" width="14.85546875" bestFit="1" customWidth="1"/>
    <col min="2" max="2" width="24.7109375" bestFit="1" customWidth="1"/>
    <col min="8" max="8" width="47.5703125" bestFit="1" customWidth="1"/>
    <col min="9" max="9" width="23.5703125" bestFit="1" customWidth="1"/>
  </cols>
  <sheetData>
    <row r="3" spans="1:9" x14ac:dyDescent="0.2">
      <c r="A3" s="6" t="s">
        <v>827</v>
      </c>
      <c r="B3" t="s">
        <v>1040</v>
      </c>
      <c r="H3" s="6" t="s">
        <v>827</v>
      </c>
      <c r="I3" t="s">
        <v>1059</v>
      </c>
    </row>
    <row r="4" spans="1:9" x14ac:dyDescent="0.2">
      <c r="A4" s="7">
        <v>1000</v>
      </c>
      <c r="B4" s="39">
        <v>1.0437323870159693E-3</v>
      </c>
      <c r="H4" s="7" t="s">
        <v>318</v>
      </c>
      <c r="I4" s="39">
        <v>2.154001395273923E-3</v>
      </c>
    </row>
    <row r="5" spans="1:9" x14ac:dyDescent="0.2">
      <c r="A5" s="7">
        <v>1200</v>
      </c>
      <c r="B5" s="39">
        <v>1.4205777638613462E-2</v>
      </c>
      <c r="H5" s="7" t="s">
        <v>357</v>
      </c>
      <c r="I5" s="39">
        <v>1.1914750788250265E-2</v>
      </c>
    </row>
    <row r="6" spans="1:9" x14ac:dyDescent="0.2">
      <c r="A6" s="7">
        <v>1218</v>
      </c>
      <c r="B6" s="39">
        <v>2.8992566305999145E-3</v>
      </c>
      <c r="H6" s="7" t="s">
        <v>386</v>
      </c>
      <c r="I6" s="39">
        <v>2.760244858336093E-3</v>
      </c>
    </row>
    <row r="7" spans="1:9" x14ac:dyDescent="0.2">
      <c r="A7" s="7">
        <v>1220</v>
      </c>
      <c r="B7" s="39">
        <v>1.4268401581834419E-2</v>
      </c>
      <c r="H7" s="7" t="s">
        <v>389</v>
      </c>
      <c r="I7" s="39">
        <v>1.0805600816056977E-2</v>
      </c>
    </row>
    <row r="8" spans="1:9" x14ac:dyDescent="0.2">
      <c r="A8" s="7">
        <v>1222</v>
      </c>
      <c r="B8" s="39">
        <v>8.3492792448016332E-3</v>
      </c>
      <c r="H8" s="7" t="s">
        <v>402</v>
      </c>
      <c r="I8" s="39">
        <v>7.9236479897576446E-3</v>
      </c>
    </row>
    <row r="9" spans="1:9" x14ac:dyDescent="0.2">
      <c r="A9" s="7">
        <v>1250</v>
      </c>
      <c r="B9" s="39">
        <v>1.2756729174639625E-2</v>
      </c>
      <c r="H9" s="7" t="s">
        <v>434</v>
      </c>
      <c r="I9" s="39">
        <v>1.4700255790880615E-2</v>
      </c>
    </row>
    <row r="10" spans="1:9" x14ac:dyDescent="0.2">
      <c r="A10" s="7">
        <v>1260</v>
      </c>
      <c r="B10" s="39">
        <v>4.232914680675875E-3</v>
      </c>
      <c r="H10" s="7" t="s">
        <v>441</v>
      </c>
      <c r="I10" s="39">
        <v>4.4205252514949913E-3</v>
      </c>
    </row>
    <row r="11" spans="1:9" x14ac:dyDescent="0.2">
      <c r="A11" s="7">
        <v>1270</v>
      </c>
      <c r="B11" s="39">
        <v>5.2186619350798463E-3</v>
      </c>
      <c r="H11" s="7" t="s">
        <v>444</v>
      </c>
      <c r="I11" s="39">
        <v>5.6249748589802494E-3</v>
      </c>
    </row>
    <row r="12" spans="1:9" x14ac:dyDescent="0.2">
      <c r="A12" s="7">
        <v>2010</v>
      </c>
      <c r="B12" s="39">
        <v>1.0459938071878373E-2</v>
      </c>
      <c r="H12" s="7" t="s">
        <v>472</v>
      </c>
      <c r="I12" s="39">
        <v>1.3451026836691901E-2</v>
      </c>
    </row>
    <row r="13" spans="1:9" x14ac:dyDescent="0.2">
      <c r="A13" s="7">
        <v>2100</v>
      </c>
      <c r="B13" s="39">
        <v>2.7542937990699188E-3</v>
      </c>
      <c r="H13" s="7" t="s">
        <v>478</v>
      </c>
      <c r="I13" s="39">
        <v>2.1528532068969112E-3</v>
      </c>
    </row>
    <row r="14" spans="1:9" x14ac:dyDescent="0.2">
      <c r="A14" s="7">
        <v>2110</v>
      </c>
      <c r="B14" s="39">
        <v>2.1497408064572246E-2</v>
      </c>
      <c r="H14" s="7" t="s">
        <v>483</v>
      </c>
      <c r="I14" s="39">
        <v>2.1727168658192134E-2</v>
      </c>
    </row>
    <row r="15" spans="1:9" x14ac:dyDescent="0.2">
      <c r="A15" s="7">
        <v>2115</v>
      </c>
      <c r="B15" s="39">
        <v>1.6475315729047077E-2</v>
      </c>
      <c r="H15" s="7" t="s">
        <v>497</v>
      </c>
      <c r="I15" s="39">
        <v>1.4168644572324205E-2</v>
      </c>
    </row>
    <row r="16" spans="1:9" x14ac:dyDescent="0.2">
      <c r="A16" s="7">
        <v>2120</v>
      </c>
      <c r="B16" s="39">
        <v>1.8137749481033066E-2</v>
      </c>
      <c r="H16" s="7" t="s">
        <v>500</v>
      </c>
      <c r="I16" s="39">
        <v>1.7628136152260415E-2</v>
      </c>
    </row>
    <row r="17" spans="1:9" x14ac:dyDescent="0.2">
      <c r="A17" s="7">
        <v>2125</v>
      </c>
      <c r="B17" s="39">
        <v>1.3229308005427411E-2</v>
      </c>
      <c r="H17" s="7" t="s">
        <v>505</v>
      </c>
      <c r="I17" s="39">
        <v>1.5801368444434822E-2</v>
      </c>
    </row>
    <row r="18" spans="1:9" x14ac:dyDescent="0.2">
      <c r="A18" s="7">
        <v>2130</v>
      </c>
      <c r="B18" s="39">
        <v>2.6684758028041617E-2</v>
      </c>
      <c r="H18" s="7" t="s">
        <v>508</v>
      </c>
      <c r="I18" s="39">
        <v>2.4342741781024756E-2</v>
      </c>
    </row>
    <row r="19" spans="1:9" x14ac:dyDescent="0.2">
      <c r="A19" s="7">
        <v>2135</v>
      </c>
      <c r="B19" s="39">
        <v>1.1717635598232615E-2</v>
      </c>
      <c r="H19" s="7" t="s">
        <v>510</v>
      </c>
      <c r="I19" s="39">
        <v>1.0978977260985741E-2</v>
      </c>
    </row>
    <row r="20" spans="1:9" x14ac:dyDescent="0.2">
      <c r="A20" s="7">
        <v>2140</v>
      </c>
      <c r="B20" s="39">
        <v>1.2872699439863621E-2</v>
      </c>
      <c r="H20" s="7" t="s">
        <v>513</v>
      </c>
      <c r="I20" s="39">
        <v>1.14072515256111E-2</v>
      </c>
    </row>
    <row r="21" spans="1:9" x14ac:dyDescent="0.2">
      <c r="A21" s="7">
        <v>2150</v>
      </c>
      <c r="B21" s="39">
        <v>9.1848450057405301E-3</v>
      </c>
      <c r="H21" s="7" t="s">
        <v>515</v>
      </c>
      <c r="I21" s="39">
        <v>9.4254783868889299E-3</v>
      </c>
    </row>
    <row r="22" spans="1:9" x14ac:dyDescent="0.2">
      <c r="A22" s="7">
        <v>2160</v>
      </c>
      <c r="B22" s="39">
        <v>1.3995291607231907E-2</v>
      </c>
      <c r="H22" s="7" t="s">
        <v>518</v>
      </c>
      <c r="I22" s="39">
        <v>1.5724439823175038E-2</v>
      </c>
    </row>
    <row r="23" spans="1:9" x14ac:dyDescent="0.2">
      <c r="A23" s="7">
        <v>2170</v>
      </c>
      <c r="B23" s="39">
        <v>2.4767769543888953E-2</v>
      </c>
      <c r="H23" s="7" t="s">
        <v>520</v>
      </c>
      <c r="I23" s="39">
        <v>2.6161472170211267E-2</v>
      </c>
    </row>
    <row r="24" spans="1:9" x14ac:dyDescent="0.2">
      <c r="A24" s="7">
        <v>2175</v>
      </c>
      <c r="B24" s="39">
        <v>1.9162926625613197E-2</v>
      </c>
      <c r="H24" s="7" t="s">
        <v>526</v>
      </c>
      <c r="I24" s="39">
        <v>2.1085331355442601E-2</v>
      </c>
    </row>
    <row r="25" spans="1:9" x14ac:dyDescent="0.2">
      <c r="A25" s="7">
        <v>2180</v>
      </c>
      <c r="B25" s="39">
        <v>2.6082872351529073E-2</v>
      </c>
      <c r="H25" s="7" t="s">
        <v>529</v>
      </c>
      <c r="I25" s="39">
        <v>2.6105210939737694E-2</v>
      </c>
    </row>
    <row r="26" spans="1:9" x14ac:dyDescent="0.2">
      <c r="A26" s="7">
        <v>2191</v>
      </c>
      <c r="B26" s="39">
        <v>1.2204710712173401E-2</v>
      </c>
      <c r="H26" s="7" t="s">
        <v>532</v>
      </c>
      <c r="I26" s="39">
        <v>1.4816222816958796E-2</v>
      </c>
    </row>
    <row r="27" spans="1:9" x14ac:dyDescent="0.2">
      <c r="A27" s="7">
        <v>2300</v>
      </c>
      <c r="B27" s="39">
        <v>7.3196952301429932E-2</v>
      </c>
      <c r="H27" s="7" t="s">
        <v>538</v>
      </c>
      <c r="I27" s="39">
        <v>6.4169952014429113E-2</v>
      </c>
    </row>
    <row r="28" spans="1:9" x14ac:dyDescent="0.2">
      <c r="A28" s="7">
        <v>2500</v>
      </c>
      <c r="B28" s="39">
        <v>2.6355402474805462E-2</v>
      </c>
      <c r="H28" s="7" t="s">
        <v>552</v>
      </c>
      <c r="I28" s="39">
        <v>2.9268469918404889E-2</v>
      </c>
    </row>
    <row r="29" spans="1:9" x14ac:dyDescent="0.2">
      <c r="A29" s="7">
        <v>3010</v>
      </c>
      <c r="B29" s="39">
        <v>6.8399262429113183E-3</v>
      </c>
      <c r="H29" s="7" t="s">
        <v>595</v>
      </c>
      <c r="I29" s="39">
        <v>7.6446382141438056E-3</v>
      </c>
    </row>
    <row r="30" spans="1:9" x14ac:dyDescent="0.2">
      <c r="A30" s="7">
        <v>3100</v>
      </c>
      <c r="B30" s="39">
        <v>8.2443261547739177E-2</v>
      </c>
      <c r="H30" s="7" t="s">
        <v>598</v>
      </c>
      <c r="I30" s="39">
        <v>8.7361060853311134E-2</v>
      </c>
    </row>
    <row r="31" spans="1:9" x14ac:dyDescent="0.2">
      <c r="A31" s="7">
        <v>3170</v>
      </c>
      <c r="B31" s="39">
        <v>4.826218557561842E-2</v>
      </c>
      <c r="H31" s="7" t="s">
        <v>709</v>
      </c>
      <c r="I31" s="39">
        <v>5.3678954813673331E-2</v>
      </c>
    </row>
    <row r="32" spans="1:9" x14ac:dyDescent="0.2">
      <c r="A32" s="7">
        <v>3200</v>
      </c>
      <c r="B32" s="39">
        <v>8.4665831680757073E-2</v>
      </c>
      <c r="H32" s="7" t="s">
        <v>617</v>
      </c>
      <c r="I32" s="39">
        <v>8.5055498592271669E-2</v>
      </c>
    </row>
    <row r="33" spans="1:9" x14ac:dyDescent="0.2">
      <c r="A33" s="7">
        <v>3300</v>
      </c>
      <c r="B33" s="39">
        <v>3.9119669716684652E-2</v>
      </c>
      <c r="H33" s="7" t="s">
        <v>634</v>
      </c>
      <c r="I33" s="39">
        <v>3.9761763495914683E-2</v>
      </c>
    </row>
    <row r="34" spans="1:9" x14ac:dyDescent="0.2">
      <c r="A34" s="7">
        <v>3400</v>
      </c>
      <c r="B34" s="39">
        <v>1.5132959909079315E-2</v>
      </c>
      <c r="H34" s="7" t="s">
        <v>643</v>
      </c>
      <c r="I34" s="39">
        <v>1.3650811614291936E-2</v>
      </c>
    </row>
    <row r="35" spans="1:9" x14ac:dyDescent="0.2">
      <c r="A35" s="7">
        <v>3450</v>
      </c>
      <c r="B35" s="39">
        <v>7.4249962309663811E-3</v>
      </c>
      <c r="H35" s="7" t="s">
        <v>654</v>
      </c>
      <c r="I35" s="39">
        <v>7.8593494406449908E-3</v>
      </c>
    </row>
    <row r="36" spans="1:9" x14ac:dyDescent="0.2">
      <c r="A36" s="7">
        <v>3500</v>
      </c>
      <c r="B36" s="39">
        <v>4.9826044602164013E-2</v>
      </c>
      <c r="H36" s="7" t="s">
        <v>660</v>
      </c>
      <c r="I36" s="39">
        <v>4.4589895621248828E-2</v>
      </c>
    </row>
    <row r="37" spans="1:9" x14ac:dyDescent="0.2">
      <c r="A37" s="7">
        <v>3600</v>
      </c>
      <c r="B37" s="39">
        <v>0.11220239130686895</v>
      </c>
      <c r="H37" s="7" t="s">
        <v>684</v>
      </c>
      <c r="I37" s="39">
        <v>0.12327206002330184</v>
      </c>
    </row>
    <row r="38" spans="1:9" x14ac:dyDescent="0.2">
      <c r="A38" s="7">
        <v>3800</v>
      </c>
      <c r="B38" s="39">
        <v>1.0504586623989612E-2</v>
      </c>
      <c r="H38" s="7" t="s">
        <v>728</v>
      </c>
      <c r="I38" s="39">
        <v>8.4541110199370436E-3</v>
      </c>
    </row>
    <row r="39" spans="1:9" x14ac:dyDescent="0.2">
      <c r="A39" s="7">
        <v>6000</v>
      </c>
      <c r="B39" s="39">
        <v>6.3094782497767579E-2</v>
      </c>
      <c r="H39" s="7" t="s">
        <v>745</v>
      </c>
      <c r="I39" s="39">
        <v>5.424041893003205E-2</v>
      </c>
    </row>
    <row r="40" spans="1:9" x14ac:dyDescent="0.2">
      <c r="A40" s="7">
        <v>6200</v>
      </c>
      <c r="B40" s="39">
        <v>1.2175718145867402E-2</v>
      </c>
      <c r="H40" s="7" t="s">
        <v>784</v>
      </c>
      <c r="I40" s="39">
        <v>1.6701548132011985E-2</v>
      </c>
    </row>
    <row r="41" spans="1:9" x14ac:dyDescent="0.2">
      <c r="A41" s="7">
        <v>6400</v>
      </c>
      <c r="B41" s="39">
        <v>4.7834255296941873E-2</v>
      </c>
      <c r="H41" s="7" t="s">
        <v>790</v>
      </c>
      <c r="I41" s="39">
        <v>3.8963772573891567E-2</v>
      </c>
    </row>
    <row r="42" spans="1:9" x14ac:dyDescent="0.2">
      <c r="A42" s="7">
        <v>6500</v>
      </c>
      <c r="B42" s="39">
        <v>1.8718760509805286E-2</v>
      </c>
      <c r="H42" s="7" t="s">
        <v>801</v>
      </c>
      <c r="I42" s="39">
        <v>2.0047369062624037E-2</v>
      </c>
    </row>
    <row r="43" spans="1:9" x14ac:dyDescent="0.2">
      <c r="A43" s="7" t="s">
        <v>828</v>
      </c>
      <c r="B43" s="39">
        <v>1</v>
      </c>
      <c r="H43" s="7" t="s">
        <v>828</v>
      </c>
      <c r="I43" s="39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27"/>
  <sheetViews>
    <sheetView tabSelected="1" workbookViewId="0">
      <selection activeCell="A3" sqref="A3"/>
    </sheetView>
  </sheetViews>
  <sheetFormatPr baseColWidth="10" defaultRowHeight="12.75" x14ac:dyDescent="0.2"/>
  <cols>
    <col min="1" max="1" width="25.85546875" customWidth="1"/>
    <col min="2" max="2" width="16.28515625" style="4" bestFit="1" customWidth="1"/>
    <col min="3" max="3" width="22.7109375" style="4" bestFit="1" customWidth="1"/>
    <col min="4" max="4" width="22.42578125" bestFit="1" customWidth="1"/>
    <col min="5" max="5" width="26.28515625" bestFit="1" customWidth="1"/>
  </cols>
  <sheetData>
    <row r="3" spans="1:5" x14ac:dyDescent="0.2">
      <c r="A3" s="6" t="s">
        <v>827</v>
      </c>
      <c r="B3" s="41" t="s">
        <v>1047</v>
      </c>
      <c r="C3" s="41" t="s">
        <v>1063</v>
      </c>
      <c r="D3" t="s">
        <v>1065</v>
      </c>
      <c r="E3" t="s">
        <v>1077</v>
      </c>
    </row>
    <row r="4" spans="1:5" x14ac:dyDescent="0.2">
      <c r="A4" s="7" t="s">
        <v>1078</v>
      </c>
      <c r="B4" s="41">
        <v>10000</v>
      </c>
      <c r="C4" s="41">
        <v>10000</v>
      </c>
      <c r="D4" s="73">
        <v>15.584039442266493</v>
      </c>
      <c r="E4" s="73">
        <v>15.61229065250644</v>
      </c>
    </row>
    <row r="5" spans="1:5" x14ac:dyDescent="0.2">
      <c r="A5" s="7" t="s">
        <v>1079</v>
      </c>
      <c r="B5" s="41">
        <v>3000.0000000000005</v>
      </c>
      <c r="C5" s="41">
        <v>3000.0000000000005</v>
      </c>
      <c r="D5" s="73">
        <v>4.510803530687614</v>
      </c>
      <c r="E5" s="73">
        <v>4.510803530687614</v>
      </c>
    </row>
    <row r="6" spans="1:5" x14ac:dyDescent="0.2">
      <c r="A6" s="7" t="s">
        <v>1080</v>
      </c>
      <c r="B6" s="41">
        <v>2999.9999999999995</v>
      </c>
      <c r="C6" s="41">
        <v>2999.9999999999995</v>
      </c>
      <c r="D6" s="73">
        <v>5.2123753000506508</v>
      </c>
      <c r="E6" s="73">
        <v>5.2123753000506508</v>
      </c>
    </row>
    <row r="7" spans="1:5" x14ac:dyDescent="0.2">
      <c r="A7" s="7" t="s">
        <v>1081</v>
      </c>
      <c r="B7" s="41">
        <v>44000</v>
      </c>
      <c r="C7" s="41">
        <v>44000</v>
      </c>
      <c r="D7" s="73">
        <v>64.765348590514279</v>
      </c>
      <c r="E7" s="73">
        <v>64.765348590514279</v>
      </c>
    </row>
    <row r="8" spans="1:5" x14ac:dyDescent="0.2">
      <c r="A8" s="7" t="s">
        <v>1082</v>
      </c>
      <c r="B8" s="41">
        <v>0</v>
      </c>
      <c r="C8" s="41">
        <v>0</v>
      </c>
      <c r="D8" s="73">
        <v>0</v>
      </c>
      <c r="E8" s="73">
        <v>0</v>
      </c>
    </row>
    <row r="9" spans="1:5" x14ac:dyDescent="0.2">
      <c r="A9" s="7" t="s">
        <v>828</v>
      </c>
      <c r="B9" s="41">
        <v>60000</v>
      </c>
      <c r="C9" s="41">
        <v>60000</v>
      </c>
      <c r="D9" s="73">
        <v>90.072566863519029</v>
      </c>
      <c r="E9" s="73">
        <v>90.100818073758987</v>
      </c>
    </row>
    <row r="10" spans="1:5" x14ac:dyDescent="0.2">
      <c r="B10"/>
      <c r="C10"/>
    </row>
    <row r="11" spans="1:5" x14ac:dyDescent="0.2">
      <c r="B11"/>
      <c r="C11"/>
    </row>
    <row r="12" spans="1:5" x14ac:dyDescent="0.2">
      <c r="B12"/>
      <c r="C12"/>
    </row>
    <row r="13" spans="1:5" x14ac:dyDescent="0.2">
      <c r="B13"/>
      <c r="C13"/>
    </row>
    <row r="14" spans="1:5" x14ac:dyDescent="0.2">
      <c r="B14"/>
      <c r="C14"/>
    </row>
    <row r="15" spans="1:5" x14ac:dyDescent="0.2">
      <c r="B15"/>
      <c r="C15"/>
    </row>
    <row r="16" spans="1:5" x14ac:dyDescent="0.2">
      <c r="B16"/>
      <c r="C16"/>
    </row>
    <row r="17" spans="2:3" x14ac:dyDescent="0.2">
      <c r="B17"/>
      <c r="C17"/>
    </row>
    <row r="18" spans="2:3" x14ac:dyDescent="0.2">
      <c r="B18"/>
      <c r="C18"/>
    </row>
    <row r="19" spans="2:3" x14ac:dyDescent="0.2">
      <c r="B19"/>
      <c r="C19"/>
    </row>
    <row r="20" spans="2:3" x14ac:dyDescent="0.2">
      <c r="B20"/>
      <c r="C20"/>
    </row>
    <row r="21" spans="2:3" x14ac:dyDescent="0.2">
      <c r="B21"/>
      <c r="C21"/>
    </row>
    <row r="22" spans="2:3" x14ac:dyDescent="0.2">
      <c r="B22"/>
      <c r="C22"/>
    </row>
    <row r="23" spans="2:3" x14ac:dyDescent="0.2">
      <c r="B23"/>
      <c r="C23"/>
    </row>
    <row r="24" spans="2:3" x14ac:dyDescent="0.2">
      <c r="B24"/>
      <c r="C24"/>
    </row>
    <row r="25" spans="2:3" x14ac:dyDescent="0.2">
      <c r="B25"/>
      <c r="C25"/>
    </row>
    <row r="26" spans="2:3" x14ac:dyDescent="0.2">
      <c r="B26"/>
      <c r="C26"/>
    </row>
    <row r="27" spans="2:3" x14ac:dyDescent="0.2">
      <c r="B27"/>
      <c r="C2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159"/>
  <sheetViews>
    <sheetView topLeftCell="D1" zoomScale="70" zoomScaleNormal="70" workbookViewId="0">
      <pane ySplit="7" topLeftCell="A8" activePane="bottomLeft" state="frozen"/>
      <selection activeCell="D7" sqref="D7"/>
      <selection pane="bottomLeft" activeCell="E8" sqref="E8"/>
    </sheetView>
  </sheetViews>
  <sheetFormatPr baseColWidth="10" defaultRowHeight="12.75" x14ac:dyDescent="0.2"/>
  <cols>
    <col min="1" max="1" width="9.140625" hidden="1" customWidth="1"/>
    <col min="2" max="2" width="10.5703125" hidden="1" customWidth="1"/>
    <col min="3" max="3" width="50.7109375" hidden="1" customWidth="1"/>
    <col min="4" max="4" width="47.28515625" bestFit="1" customWidth="1"/>
    <col min="5" max="5" width="34.7109375" customWidth="1"/>
    <col min="6" max="6" width="9.28515625" style="51" hidden="1" customWidth="1"/>
    <col min="7" max="7" width="14.28515625" style="4" hidden="1" customWidth="1"/>
    <col min="8" max="8" width="18.28515625" style="4" customWidth="1"/>
    <col min="9" max="9" width="15.28515625" style="4" bestFit="1" customWidth="1"/>
    <col min="10" max="10" width="31.85546875" bestFit="1" customWidth="1"/>
    <col min="11" max="11" width="10.28515625" hidden="1" customWidth="1"/>
    <col min="12" max="12" width="11.85546875" bestFit="1" customWidth="1"/>
    <col min="13" max="13" width="13.5703125" hidden="1" customWidth="1"/>
    <col min="14" max="14" width="17.7109375" customWidth="1"/>
    <col min="15" max="15" width="9.140625" hidden="1" customWidth="1"/>
    <col min="16" max="16" width="14.140625" customWidth="1"/>
    <col min="17" max="17" width="14.85546875" style="43" bestFit="1" customWidth="1"/>
    <col min="18" max="18" width="19.7109375" style="43" bestFit="1" customWidth="1"/>
    <col min="19" max="19" width="20.7109375" bestFit="1" customWidth="1"/>
    <col min="20" max="20" width="20" hidden="1" customWidth="1"/>
    <col min="21" max="21" width="12.85546875" customWidth="1"/>
    <col min="23" max="26" width="0" hidden="1" customWidth="1"/>
    <col min="27" max="28" width="12.42578125" hidden="1" customWidth="1"/>
    <col min="29" max="30" width="11.7109375" hidden="1" customWidth="1"/>
    <col min="31" max="34" width="0" hidden="1" customWidth="1"/>
  </cols>
  <sheetData>
    <row r="1" spans="1:35" ht="13.15" hidden="1" customHeight="1" x14ac:dyDescent="0.2">
      <c r="G1" s="4">
        <v>1</v>
      </c>
      <c r="H1" s="4">
        <f>SUMIFS($H$8:$H$158,$F$8:$F$158,"1")</f>
        <v>145686</v>
      </c>
      <c r="I1" s="4">
        <f>SUMIFS($I$8:$I$158,$F$8:$F$158,"1")</f>
        <v>-500</v>
      </c>
      <c r="J1" s="4">
        <f>SUMIFS($J$8:$J$158,$F$8:$F$158,"1")</f>
        <v>145186</v>
      </c>
      <c r="L1" s="4">
        <v>10000000</v>
      </c>
      <c r="W1" s="71" t="s">
        <v>1125</v>
      </c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</row>
    <row r="2" spans="1:35" ht="13.15" hidden="1" customHeight="1" x14ac:dyDescent="0.2">
      <c r="G2" s="4">
        <v>2</v>
      </c>
      <c r="H2" s="4">
        <f>SUMIFS($H$8:$H$158,$F$8:$F$158,"2")</f>
        <v>213359</v>
      </c>
      <c r="I2" s="4">
        <f>SUMIFS($I$8:$I$158,$F$8:$F$158,"2")</f>
        <v>0</v>
      </c>
      <c r="J2" s="4">
        <f>SUMIFS($J$8:$J$158,$F$8:$F$158,"2")</f>
        <v>213359</v>
      </c>
      <c r="L2" s="4">
        <v>3000000</v>
      </c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</row>
    <row r="3" spans="1:35" ht="13.15" hidden="1" customHeight="1" x14ac:dyDescent="0.2">
      <c r="G3" s="4">
        <v>3</v>
      </c>
      <c r="H3" s="4">
        <f>SUMIFS($H$8:$H$158,$F$8:$F$158,"3")</f>
        <v>55888</v>
      </c>
      <c r="I3" s="4">
        <f>SUMIFS($I$8:$I$158,$F$8:$F$158,"3")</f>
        <v>0</v>
      </c>
      <c r="J3" s="4">
        <f>SUMIFS($J$8:$J$158,$F$8:$F$158,"3")</f>
        <v>55888</v>
      </c>
      <c r="L3" s="4">
        <v>3000000</v>
      </c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</row>
    <row r="4" spans="1:35" ht="13.15" hidden="1" customHeight="1" x14ac:dyDescent="0.2">
      <c r="G4" s="4">
        <v>4</v>
      </c>
      <c r="H4" s="4">
        <f>SUMIFS($H$8:$H$158,$F$8:$F$158,"4")</f>
        <v>407497.22600000002</v>
      </c>
      <c r="I4" s="4">
        <f>SUMIFS($I$8:$I$158,$F$8:$F$158,"4")</f>
        <v>0</v>
      </c>
      <c r="J4" s="4">
        <f>SUMIFS($J$8:$J$158,$F$8:$F$158,"4")</f>
        <v>407497.22600000002</v>
      </c>
      <c r="L4" s="4">
        <v>44000000</v>
      </c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</row>
    <row r="5" spans="1:35" ht="13.15" hidden="1" customHeight="1" x14ac:dyDescent="0.2">
      <c r="G5" s="4">
        <v>5</v>
      </c>
      <c r="H5" s="4">
        <f>SUMIFS($H$8:$H$158,$F$8:$F$158,"5")</f>
        <v>48507</v>
      </c>
      <c r="I5" s="4">
        <f>SUMIFS($I$8:$I$158,$F$8:$F$158,"5")</f>
        <v>0</v>
      </c>
      <c r="J5" s="4">
        <f>SUMIFS($J$8:$J$158,$F$8:$F$158,"5")</f>
        <v>48507</v>
      </c>
      <c r="L5">
        <v>0</v>
      </c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</row>
    <row r="6" spans="1:35" x14ac:dyDescent="0.2"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</row>
    <row r="7" spans="1:35" s="54" customFormat="1" ht="15.75" x14ac:dyDescent="0.25">
      <c r="A7" s="54" t="s">
        <v>312</v>
      </c>
      <c r="B7" s="54" t="s">
        <v>1064</v>
      </c>
      <c r="C7" s="54" t="s">
        <v>313</v>
      </c>
      <c r="D7" s="54" t="s">
        <v>314</v>
      </c>
      <c r="E7" s="54" t="s">
        <v>1048</v>
      </c>
      <c r="F7" s="55" t="s">
        <v>1045</v>
      </c>
      <c r="G7" s="56" t="s">
        <v>1068</v>
      </c>
      <c r="H7" s="56" t="s">
        <v>1057</v>
      </c>
      <c r="I7" s="56" t="s">
        <v>1075</v>
      </c>
      <c r="J7" s="54" t="s">
        <v>1058</v>
      </c>
      <c r="K7" s="56" t="s">
        <v>1045</v>
      </c>
      <c r="L7" s="56" t="s">
        <v>1046</v>
      </c>
      <c r="M7" s="54" t="s">
        <v>1060</v>
      </c>
      <c r="N7" s="54" t="s">
        <v>1062</v>
      </c>
      <c r="O7" s="54" t="s">
        <v>1049</v>
      </c>
      <c r="P7" s="54" t="s">
        <v>1066</v>
      </c>
      <c r="Q7" s="57" t="s">
        <v>1056</v>
      </c>
      <c r="R7" s="57" t="s">
        <v>1061</v>
      </c>
      <c r="S7" s="54" t="s">
        <v>1083</v>
      </c>
      <c r="T7" s="54" t="s">
        <v>1054</v>
      </c>
      <c r="W7" s="67" t="str">
        <f>A7</f>
        <v>Ramme</v>
      </c>
      <c r="X7" s="67" t="str">
        <f>C7</f>
        <v>Enhet</v>
      </c>
      <c r="Y7" s="67" t="str">
        <f>D7</f>
        <v>Ansvar</v>
      </c>
      <c r="Z7" s="67" t="str">
        <f>E7</f>
        <v>Område</v>
      </c>
      <c r="AA7" s="68" t="str">
        <f>H7</f>
        <v>Bud.fastlønn</v>
      </c>
      <c r="AB7" s="67" t="str">
        <f>J7</f>
        <v>Budsjett fastlønn etter korr</v>
      </c>
      <c r="AC7" s="68" t="str">
        <f>L7</f>
        <v>Kutt</v>
      </c>
      <c r="AD7" s="67" t="str">
        <f>N7</f>
        <v>Kutt justert</v>
      </c>
      <c r="AE7" s="67" t="str">
        <f>P7</f>
        <v>Overordnet</v>
      </c>
      <c r="AF7" s="67" t="str">
        <f t="shared" ref="AF7:AH7" si="0">Q7</f>
        <v>Kutt årsverk</v>
      </c>
      <c r="AG7" s="67" t="str">
        <f t="shared" si="0"/>
        <v>Kutt årsverk just</v>
      </c>
      <c r="AH7" s="67" t="str">
        <f t="shared" si="0"/>
        <v>Leder kuttgruppe</v>
      </c>
      <c r="AI7" s="67"/>
    </row>
    <row r="8" spans="1:35" ht="15" x14ac:dyDescent="0.2">
      <c r="A8" t="str">
        <f t="shared" ref="A8:A39" si="1">LEFT(B8,2)</f>
        <v>10</v>
      </c>
      <c r="B8">
        <f t="shared" ref="B8:B39" si="2">LEFT(C8,4)*1</f>
        <v>1000</v>
      </c>
      <c r="C8" t="s">
        <v>318</v>
      </c>
      <c r="D8" t="s">
        <v>319</v>
      </c>
      <c r="E8" s="50" t="s">
        <v>1078</v>
      </c>
      <c r="F8" s="52">
        <f>LEFT(E8,1)*1</f>
        <v>1</v>
      </c>
      <c r="G8" s="4">
        <f t="shared" ref="G8:G39" si="3">VLOOKUP(F8,$G$1:$L$5,6,"USANN")</f>
        <v>10000000</v>
      </c>
      <c r="H8" s="4">
        <v>1073</v>
      </c>
      <c r="I8" s="53">
        <v>-500</v>
      </c>
      <c r="J8" s="41">
        <f t="shared" ref="J8:J39" si="4">H8+I8</f>
        <v>573</v>
      </c>
      <c r="K8" s="40">
        <f t="shared" ref="K8:K39" si="5">H8/VLOOKUP(F8,$G$1:$J$5,2,"USANN")</f>
        <v>7.3651551967931026E-3</v>
      </c>
      <c r="L8" s="4">
        <f t="shared" ref="L8:L39" si="6">K8*G8/1000</f>
        <v>73.651551967931027</v>
      </c>
      <c r="M8" s="40">
        <f t="shared" ref="M8:M39" si="7">J8/VLOOKUP(F8,$G$1:$J$5,4,"USANN")</f>
        <v>3.9466615238383865E-3</v>
      </c>
      <c r="N8" s="41">
        <f t="shared" ref="N8:N39" si="8">G8*M8/1000</f>
        <v>39.466615238383866</v>
      </c>
      <c r="O8">
        <v>4</v>
      </c>
      <c r="P8" t="str">
        <f>VLOOKUP(O8,Parametre!$A$12:$B$15,2,"USANN")</f>
        <v>Knut</v>
      </c>
      <c r="Q8" s="40">
        <f t="shared" ref="Q8:Q39" si="9">L8/T8</f>
        <v>5.4359846458207253E-2</v>
      </c>
      <c r="R8" s="40">
        <f t="shared" ref="R8:R39" si="10">N8/T8</f>
        <v>2.9129041917783729E-2</v>
      </c>
      <c r="S8" s="40" t="str">
        <f>VLOOKUP(F8,Parametre!$A$3:$D$7,4,"USANN")</f>
        <v>Karl Kjetil og Arne</v>
      </c>
      <c r="T8" s="4">
        <f>VLOOKUP(B8,'årsverk_kost per årsverk'!$M$3:$Q$41,5)</f>
        <v>1354.8888888888889</v>
      </c>
      <c r="U8" s="40"/>
      <c r="W8" s="67" t="str">
        <f t="shared" ref="W8:W71" si="11">A8</f>
        <v>10</v>
      </c>
      <c r="X8" s="67" t="str">
        <f t="shared" ref="X8:X71" si="12">C8</f>
        <v>1000 POLITISK SEKRETARIAT</v>
      </c>
      <c r="Y8" s="67" t="str">
        <f t="shared" ref="Y8:Y71" si="13">D8</f>
        <v>1000 Ordførerens kontor</v>
      </c>
      <c r="Z8" s="67" t="str">
        <f t="shared" ref="Z8:Z71" si="14">E8</f>
        <v>1.Admin, teknisk og kultur</v>
      </c>
      <c r="AA8" s="69">
        <f t="shared" ref="AA8:AA71" si="15">H8</f>
        <v>1073</v>
      </c>
      <c r="AB8" s="69">
        <f t="shared" ref="AB8:AB71" si="16">J8</f>
        <v>573</v>
      </c>
      <c r="AC8" s="69">
        <f t="shared" ref="AC8:AC71" si="17">L8</f>
        <v>73.651551967931027</v>
      </c>
      <c r="AD8" s="69">
        <f t="shared" ref="AD8:AD71" si="18">N8</f>
        <v>39.466615238383866</v>
      </c>
      <c r="AE8" s="67" t="str">
        <f t="shared" ref="AE8:AE71" si="19">P8</f>
        <v>Knut</v>
      </c>
      <c r="AF8" s="70">
        <f t="shared" ref="AF8:AF71" si="20">Q8</f>
        <v>5.4359846458207253E-2</v>
      </c>
      <c r="AG8" s="70">
        <f t="shared" ref="AG8:AG71" si="21">R8</f>
        <v>2.9129041917783729E-2</v>
      </c>
      <c r="AH8" s="67" t="str">
        <f t="shared" ref="AH8:AH71" si="22">S8</f>
        <v>Karl Kjetil og Arne</v>
      </c>
      <c r="AI8" s="67"/>
    </row>
    <row r="9" spans="1:35" ht="15" x14ac:dyDescent="0.2">
      <c r="A9" t="str">
        <f t="shared" si="1"/>
        <v>10</v>
      </c>
      <c r="B9">
        <f t="shared" si="2"/>
        <v>1000</v>
      </c>
      <c r="C9" t="s">
        <v>318</v>
      </c>
      <c r="D9" t="s">
        <v>354</v>
      </c>
      <c r="E9" s="50" t="s">
        <v>1078</v>
      </c>
      <c r="F9" s="52">
        <f t="shared" ref="F9:F72" si="23">LEFT(E9,1)*1</f>
        <v>1</v>
      </c>
      <c r="G9" s="4">
        <f t="shared" si="3"/>
        <v>10000000</v>
      </c>
      <c r="H9" s="4">
        <v>803</v>
      </c>
      <c r="I9" s="53"/>
      <c r="J9" s="41">
        <f t="shared" si="4"/>
        <v>803</v>
      </c>
      <c r="K9" s="40">
        <f t="shared" si="5"/>
        <v>5.5118542619057428E-3</v>
      </c>
      <c r="L9" s="4">
        <f t="shared" si="6"/>
        <v>55.118542619057429</v>
      </c>
      <c r="M9" s="40">
        <f t="shared" si="7"/>
        <v>5.5308363065309325E-3</v>
      </c>
      <c r="N9" s="41">
        <f t="shared" si="8"/>
        <v>55.308363065309329</v>
      </c>
      <c r="O9">
        <v>4</v>
      </c>
      <c r="P9" t="str">
        <f>VLOOKUP(O9,Parametre!$A$12:$B$15,2,"USANN")</f>
        <v>Knut</v>
      </c>
      <c r="Q9" s="40">
        <f t="shared" si="9"/>
        <v>4.0681227125759951E-2</v>
      </c>
      <c r="R9" s="40">
        <f t="shared" si="10"/>
        <v>4.0821327504328681E-2</v>
      </c>
      <c r="S9" s="40" t="str">
        <f>VLOOKUP(F9,Parametre!$A$3:$D$7,4,"USANN")</f>
        <v>Karl Kjetil og Arne</v>
      </c>
      <c r="T9" s="4">
        <f>VLOOKUP(B9,'årsverk_kost per årsverk'!$M$3:$Q$41,5)</f>
        <v>1354.8888888888889</v>
      </c>
      <c r="U9" s="40"/>
      <c r="W9" s="67" t="str">
        <f t="shared" si="11"/>
        <v>10</v>
      </c>
      <c r="X9" s="67" t="str">
        <f t="shared" si="12"/>
        <v>1000 POLITISK SEKRETARIAT</v>
      </c>
      <c r="Y9" s="67" t="str">
        <f t="shared" si="13"/>
        <v>1003 Sekretariat kontrollutvalg</v>
      </c>
      <c r="Z9" s="67" t="str">
        <f t="shared" si="14"/>
        <v>1.Admin, teknisk og kultur</v>
      </c>
      <c r="AA9" s="69">
        <f t="shared" si="15"/>
        <v>803</v>
      </c>
      <c r="AB9" s="69">
        <f t="shared" si="16"/>
        <v>803</v>
      </c>
      <c r="AC9" s="69">
        <f t="shared" si="17"/>
        <v>55.118542619057429</v>
      </c>
      <c r="AD9" s="69">
        <f t="shared" si="18"/>
        <v>55.308363065309329</v>
      </c>
      <c r="AE9" s="67" t="str">
        <f t="shared" si="19"/>
        <v>Knut</v>
      </c>
      <c r="AF9" s="70">
        <f t="shared" si="20"/>
        <v>4.0681227125759951E-2</v>
      </c>
      <c r="AG9" s="70">
        <f t="shared" si="21"/>
        <v>4.0821327504328681E-2</v>
      </c>
      <c r="AH9" s="67" t="str">
        <f t="shared" si="22"/>
        <v>Karl Kjetil og Arne</v>
      </c>
      <c r="AI9" s="67"/>
    </row>
    <row r="10" spans="1:35" ht="15" x14ac:dyDescent="0.2">
      <c r="A10" t="str">
        <f t="shared" si="1"/>
        <v>12</v>
      </c>
      <c r="B10">
        <f t="shared" si="2"/>
        <v>1200</v>
      </c>
      <c r="C10" t="s">
        <v>357</v>
      </c>
      <c r="D10" t="s">
        <v>358</v>
      </c>
      <c r="E10" s="50" t="s">
        <v>1078</v>
      </c>
      <c r="F10" s="52">
        <f t="shared" si="23"/>
        <v>1</v>
      </c>
      <c r="G10" s="4">
        <f t="shared" si="3"/>
        <v>10000000</v>
      </c>
      <c r="H10" s="4">
        <v>4392</v>
      </c>
      <c r="I10" s="53"/>
      <c r="J10" s="41">
        <f t="shared" si="4"/>
        <v>4392</v>
      </c>
      <c r="K10" s="40">
        <f t="shared" si="5"/>
        <v>3.0147028540834397E-2</v>
      </c>
      <c r="L10" s="4">
        <f t="shared" si="6"/>
        <v>301.47028540834401</v>
      </c>
      <c r="M10" s="40">
        <f t="shared" si="7"/>
        <v>3.0250850632981142E-2</v>
      </c>
      <c r="N10" s="41">
        <f t="shared" si="8"/>
        <v>302.50850632981144</v>
      </c>
      <c r="O10">
        <v>4</v>
      </c>
      <c r="P10" t="str">
        <f>VLOOKUP(O10,Parametre!$A$12:$B$15,2,"USANN")</f>
        <v>Knut</v>
      </c>
      <c r="Q10" s="40">
        <f t="shared" si="9"/>
        <v>0.54749190311554541</v>
      </c>
      <c r="R10" s="40">
        <f t="shared" si="10"/>
        <v>0.54937738760824972</v>
      </c>
      <c r="S10" s="40" t="str">
        <f>VLOOKUP(F10,Parametre!$A$3:$D$7,4,"USANN")</f>
        <v>Karl Kjetil og Arne</v>
      </c>
      <c r="T10" s="4">
        <f>VLOOKUP(B10,'årsverk_kost per årsverk'!$M$3:$Q$41,5)</f>
        <v>550.6388015837382</v>
      </c>
      <c r="U10" s="40"/>
      <c r="W10" s="67" t="str">
        <f t="shared" si="11"/>
        <v>12</v>
      </c>
      <c r="X10" s="67" t="str">
        <f t="shared" si="12"/>
        <v>1200 RÅDMANNENS KONTOR</v>
      </c>
      <c r="Y10" s="67" t="str">
        <f t="shared" si="13"/>
        <v>1200 Rådmannens kontor</v>
      </c>
      <c r="Z10" s="67" t="str">
        <f t="shared" si="14"/>
        <v>1.Admin, teknisk og kultur</v>
      </c>
      <c r="AA10" s="69">
        <f t="shared" si="15"/>
        <v>4392</v>
      </c>
      <c r="AB10" s="69">
        <f t="shared" si="16"/>
        <v>4392</v>
      </c>
      <c r="AC10" s="69">
        <f t="shared" si="17"/>
        <v>301.47028540834401</v>
      </c>
      <c r="AD10" s="69">
        <f t="shared" si="18"/>
        <v>302.50850632981144</v>
      </c>
      <c r="AE10" s="67" t="str">
        <f t="shared" si="19"/>
        <v>Knut</v>
      </c>
      <c r="AF10" s="70">
        <f t="shared" si="20"/>
        <v>0.54749190311554541</v>
      </c>
      <c r="AG10" s="70">
        <f t="shared" si="21"/>
        <v>0.54937738760824972</v>
      </c>
      <c r="AH10" s="67" t="str">
        <f t="shared" si="22"/>
        <v>Karl Kjetil og Arne</v>
      </c>
      <c r="AI10" s="67"/>
    </row>
    <row r="11" spans="1:35" ht="15" x14ac:dyDescent="0.2">
      <c r="A11" t="str">
        <f t="shared" si="1"/>
        <v>12</v>
      </c>
      <c r="B11">
        <f t="shared" si="2"/>
        <v>1200</v>
      </c>
      <c r="C11" t="s">
        <v>357</v>
      </c>
      <c r="D11" t="s">
        <v>368</v>
      </c>
      <c r="E11" s="50" t="s">
        <v>1078</v>
      </c>
      <c r="F11" s="52">
        <f t="shared" si="23"/>
        <v>1</v>
      </c>
      <c r="G11" s="4">
        <f t="shared" si="3"/>
        <v>10000000</v>
      </c>
      <c r="H11" s="4">
        <v>2374</v>
      </c>
      <c r="I11" s="53"/>
      <c r="J11" s="41">
        <f t="shared" si="4"/>
        <v>2374</v>
      </c>
      <c r="K11" s="40">
        <f t="shared" si="5"/>
        <v>1.6295320071935532E-2</v>
      </c>
      <c r="L11" s="4">
        <f t="shared" si="6"/>
        <v>162.95320071935532</v>
      </c>
      <c r="M11" s="40">
        <f t="shared" si="7"/>
        <v>1.6351438843965671E-2</v>
      </c>
      <c r="N11" s="41">
        <f t="shared" si="8"/>
        <v>163.5143884396567</v>
      </c>
      <c r="O11">
        <v>4</v>
      </c>
      <c r="P11" t="str">
        <f>VLOOKUP(O11,Parametre!$A$12:$B$15,2,"USANN")</f>
        <v>Knut</v>
      </c>
      <c r="Q11" s="40">
        <f t="shared" si="9"/>
        <v>0.2959348310556249</v>
      </c>
      <c r="R11" s="40">
        <f t="shared" si="10"/>
        <v>0.29695398865710032</v>
      </c>
      <c r="S11" s="40" t="str">
        <f>VLOOKUP(F11,Parametre!$A$3:$D$7,4,"USANN")</f>
        <v>Karl Kjetil og Arne</v>
      </c>
      <c r="T11" s="4">
        <f>VLOOKUP(B11,'årsverk_kost per årsverk'!$M$3:$Q$41,5)</f>
        <v>550.6388015837382</v>
      </c>
      <c r="U11" s="40"/>
      <c r="W11" s="67" t="str">
        <f t="shared" si="11"/>
        <v>12</v>
      </c>
      <c r="X11" s="67" t="str">
        <f t="shared" si="12"/>
        <v>1200 RÅDMANNENS KONTOR</v>
      </c>
      <c r="Y11" s="67" t="str">
        <f t="shared" si="13"/>
        <v>1203 Kommuneadvokat</v>
      </c>
      <c r="Z11" s="67" t="str">
        <f t="shared" si="14"/>
        <v>1.Admin, teknisk og kultur</v>
      </c>
      <c r="AA11" s="69">
        <f t="shared" si="15"/>
        <v>2374</v>
      </c>
      <c r="AB11" s="69">
        <f t="shared" si="16"/>
        <v>2374</v>
      </c>
      <c r="AC11" s="69">
        <f t="shared" si="17"/>
        <v>162.95320071935532</v>
      </c>
      <c r="AD11" s="69">
        <f t="shared" si="18"/>
        <v>163.5143884396567</v>
      </c>
      <c r="AE11" s="67" t="str">
        <f t="shared" si="19"/>
        <v>Knut</v>
      </c>
      <c r="AF11" s="70">
        <f t="shared" si="20"/>
        <v>0.2959348310556249</v>
      </c>
      <c r="AG11" s="70">
        <f t="shared" si="21"/>
        <v>0.29695398865710032</v>
      </c>
      <c r="AH11" s="67" t="str">
        <f t="shared" si="22"/>
        <v>Karl Kjetil og Arne</v>
      </c>
      <c r="AI11" s="67"/>
    </row>
    <row r="12" spans="1:35" ht="15" x14ac:dyDescent="0.2">
      <c r="A12" t="str">
        <f t="shared" si="1"/>
        <v>12</v>
      </c>
      <c r="B12">
        <f t="shared" si="2"/>
        <v>1200</v>
      </c>
      <c r="C12" t="s">
        <v>357</v>
      </c>
      <c r="D12" t="s">
        <v>369</v>
      </c>
      <c r="E12" s="50" t="s">
        <v>1078</v>
      </c>
      <c r="F12" s="52">
        <f t="shared" si="23"/>
        <v>1</v>
      </c>
      <c r="G12" s="4">
        <f t="shared" si="3"/>
        <v>10000000</v>
      </c>
      <c r="H12" s="4">
        <v>708</v>
      </c>
      <c r="I12" s="53"/>
      <c r="J12" s="41">
        <f t="shared" si="4"/>
        <v>708</v>
      </c>
      <c r="K12" s="40">
        <f t="shared" si="5"/>
        <v>4.8597668959268567E-3</v>
      </c>
      <c r="L12" s="4">
        <f t="shared" si="6"/>
        <v>48.597668959268567</v>
      </c>
      <c r="M12" s="40">
        <f t="shared" si="7"/>
        <v>4.8765032441144465E-3</v>
      </c>
      <c r="N12" s="41">
        <f t="shared" si="8"/>
        <v>48.76503244114447</v>
      </c>
      <c r="O12">
        <v>4</v>
      </c>
      <c r="P12" t="str">
        <f>VLOOKUP(O12,Parametre!$A$12:$B$15,2,"USANN")</f>
        <v>Knut</v>
      </c>
      <c r="Q12" s="40">
        <f t="shared" si="9"/>
        <v>8.8256891485839276E-2</v>
      </c>
      <c r="R12" s="40">
        <f t="shared" si="10"/>
        <v>8.8560835707340801E-2</v>
      </c>
      <c r="S12" s="40" t="str">
        <f>VLOOKUP(F12,Parametre!$A$3:$D$7,4,"USANN")</f>
        <v>Karl Kjetil og Arne</v>
      </c>
      <c r="T12" s="4">
        <f>VLOOKUP(B12,'årsverk_kost per årsverk'!$M$3:$Q$41,5)</f>
        <v>550.6388015837382</v>
      </c>
      <c r="U12" s="40"/>
      <c r="W12" s="67" t="str">
        <f t="shared" si="11"/>
        <v>12</v>
      </c>
      <c r="X12" s="67" t="str">
        <f t="shared" si="12"/>
        <v>1200 RÅDMANNENS KONTOR</v>
      </c>
      <c r="Y12" s="67" t="str">
        <f t="shared" si="13"/>
        <v>1205 Orkidé</v>
      </c>
      <c r="Z12" s="67" t="str">
        <f t="shared" si="14"/>
        <v>1.Admin, teknisk og kultur</v>
      </c>
      <c r="AA12" s="69">
        <f t="shared" si="15"/>
        <v>708</v>
      </c>
      <c r="AB12" s="69">
        <f t="shared" si="16"/>
        <v>708</v>
      </c>
      <c r="AC12" s="69">
        <f t="shared" si="17"/>
        <v>48.597668959268567</v>
      </c>
      <c r="AD12" s="69">
        <f t="shared" si="18"/>
        <v>48.76503244114447</v>
      </c>
      <c r="AE12" s="67" t="str">
        <f t="shared" si="19"/>
        <v>Knut</v>
      </c>
      <c r="AF12" s="70">
        <f t="shared" si="20"/>
        <v>8.8256891485839276E-2</v>
      </c>
      <c r="AG12" s="70">
        <f t="shared" si="21"/>
        <v>8.8560835707340801E-2</v>
      </c>
      <c r="AH12" s="67" t="str">
        <f t="shared" si="22"/>
        <v>Karl Kjetil og Arne</v>
      </c>
      <c r="AI12" s="67"/>
    </row>
    <row r="13" spans="1:35" ht="15" x14ac:dyDescent="0.2">
      <c r="A13" t="str">
        <f t="shared" si="1"/>
        <v>12</v>
      </c>
      <c r="B13">
        <f t="shared" si="2"/>
        <v>1200</v>
      </c>
      <c r="C13" t="s">
        <v>357</v>
      </c>
      <c r="D13" t="s">
        <v>370</v>
      </c>
      <c r="E13" s="50" t="s">
        <v>1078</v>
      </c>
      <c r="F13" s="52">
        <f t="shared" si="23"/>
        <v>1</v>
      </c>
      <c r="G13" s="4">
        <f t="shared" si="3"/>
        <v>10000000</v>
      </c>
      <c r="H13" s="4">
        <v>1492</v>
      </c>
      <c r="I13" s="53"/>
      <c r="J13" s="41">
        <f t="shared" si="4"/>
        <v>1492</v>
      </c>
      <c r="K13" s="40">
        <f t="shared" si="5"/>
        <v>1.0241203684636822E-2</v>
      </c>
      <c r="L13" s="4">
        <f t="shared" si="6"/>
        <v>102.41203684636822</v>
      </c>
      <c r="M13" s="40">
        <f t="shared" si="7"/>
        <v>1.0276472938162081E-2</v>
      </c>
      <c r="N13" s="41">
        <f t="shared" si="8"/>
        <v>102.76472938162081</v>
      </c>
      <c r="O13">
        <v>4</v>
      </c>
      <c r="P13" t="str">
        <f>VLOOKUP(O13,Parametre!$A$12:$B$15,2,"USANN")</f>
        <v>Knut</v>
      </c>
      <c r="Q13" s="40">
        <f t="shared" si="9"/>
        <v>0.18598768657750311</v>
      </c>
      <c r="R13" s="40">
        <f t="shared" si="10"/>
        <v>0.18662820180134526</v>
      </c>
      <c r="S13" s="40" t="str">
        <f>VLOOKUP(F13,Parametre!$A$3:$D$7,4,"USANN")</f>
        <v>Karl Kjetil og Arne</v>
      </c>
      <c r="T13" s="4">
        <f>VLOOKUP(B13,'årsverk_kost per årsverk'!$M$3:$Q$41,5)</f>
        <v>550.6388015837382</v>
      </c>
      <c r="U13" s="40"/>
      <c r="W13" s="67" t="str">
        <f t="shared" si="11"/>
        <v>12</v>
      </c>
      <c r="X13" s="67" t="str">
        <f t="shared" si="12"/>
        <v>1200 RÅDMANNENS KONTOR</v>
      </c>
      <c r="Y13" s="67" t="str">
        <f t="shared" si="13"/>
        <v>1211 Helse og sosial</v>
      </c>
      <c r="Z13" s="67" t="str">
        <f t="shared" si="14"/>
        <v>1.Admin, teknisk og kultur</v>
      </c>
      <c r="AA13" s="69">
        <f t="shared" si="15"/>
        <v>1492</v>
      </c>
      <c r="AB13" s="69">
        <f t="shared" si="16"/>
        <v>1492</v>
      </c>
      <c r="AC13" s="69">
        <f t="shared" si="17"/>
        <v>102.41203684636822</v>
      </c>
      <c r="AD13" s="69">
        <f t="shared" si="18"/>
        <v>102.76472938162081</v>
      </c>
      <c r="AE13" s="67" t="str">
        <f t="shared" si="19"/>
        <v>Knut</v>
      </c>
      <c r="AF13" s="70">
        <f t="shared" si="20"/>
        <v>0.18598768657750311</v>
      </c>
      <c r="AG13" s="70">
        <f t="shared" si="21"/>
        <v>0.18662820180134526</v>
      </c>
      <c r="AH13" s="67" t="str">
        <f t="shared" si="22"/>
        <v>Karl Kjetil og Arne</v>
      </c>
      <c r="AI13" s="67"/>
    </row>
    <row r="14" spans="1:35" ht="15" x14ac:dyDescent="0.2">
      <c r="A14" t="str">
        <f t="shared" si="1"/>
        <v>12</v>
      </c>
      <c r="B14">
        <f t="shared" si="2"/>
        <v>1200</v>
      </c>
      <c r="C14" t="s">
        <v>357</v>
      </c>
      <c r="D14" t="s">
        <v>380</v>
      </c>
      <c r="E14" s="50" t="s">
        <v>1078</v>
      </c>
      <c r="F14" s="52">
        <f t="shared" si="23"/>
        <v>1</v>
      </c>
      <c r="G14" s="4">
        <f t="shared" si="3"/>
        <v>10000000</v>
      </c>
      <c r="H14" s="4">
        <v>715</v>
      </c>
      <c r="I14" s="53"/>
      <c r="J14" s="41">
        <f t="shared" si="4"/>
        <v>715</v>
      </c>
      <c r="K14" s="40">
        <f t="shared" si="5"/>
        <v>4.9078154386831951E-3</v>
      </c>
      <c r="L14" s="4">
        <f t="shared" si="6"/>
        <v>49.078154386831947</v>
      </c>
      <c r="M14" s="40">
        <f t="shared" si="7"/>
        <v>4.9247172592398712E-3</v>
      </c>
      <c r="N14" s="41">
        <f t="shared" si="8"/>
        <v>49.247172592398712</v>
      </c>
      <c r="O14">
        <v>4</v>
      </c>
      <c r="P14" t="str">
        <f>VLOOKUP(O14,Parametre!$A$12:$B$15,2,"USANN")</f>
        <v>Knut</v>
      </c>
      <c r="Q14" s="40">
        <f t="shared" si="9"/>
        <v>8.9129487870586263E-2</v>
      </c>
      <c r="R14" s="40">
        <f t="shared" si="10"/>
        <v>8.9436437190322973E-2</v>
      </c>
      <c r="S14" s="40" t="str">
        <f>VLOOKUP(F14,Parametre!$A$3:$D$7,4,"USANN")</f>
        <v>Karl Kjetil og Arne</v>
      </c>
      <c r="T14" s="4">
        <f>VLOOKUP(B14,'årsverk_kost per årsverk'!$M$3:$Q$41,5)</f>
        <v>550.6388015837382</v>
      </c>
      <c r="U14" s="40"/>
      <c r="W14" s="67" t="str">
        <f t="shared" si="11"/>
        <v>12</v>
      </c>
      <c r="X14" s="67" t="str">
        <f t="shared" si="12"/>
        <v>1200 RÅDMANNENS KONTOR</v>
      </c>
      <c r="Y14" s="67" t="str">
        <f t="shared" si="13"/>
        <v>1214 Beredskap og skjenkebevilgninger</v>
      </c>
      <c r="Z14" s="67" t="str">
        <f t="shared" si="14"/>
        <v>1.Admin, teknisk og kultur</v>
      </c>
      <c r="AA14" s="69">
        <f t="shared" si="15"/>
        <v>715</v>
      </c>
      <c r="AB14" s="69">
        <f t="shared" si="16"/>
        <v>715</v>
      </c>
      <c r="AC14" s="69">
        <f t="shared" si="17"/>
        <v>49.078154386831947</v>
      </c>
      <c r="AD14" s="69">
        <f t="shared" si="18"/>
        <v>49.247172592398712</v>
      </c>
      <c r="AE14" s="67" t="str">
        <f t="shared" si="19"/>
        <v>Knut</v>
      </c>
      <c r="AF14" s="70">
        <f t="shared" si="20"/>
        <v>8.9129487870586263E-2</v>
      </c>
      <c r="AG14" s="70">
        <f t="shared" si="21"/>
        <v>8.9436437190322973E-2</v>
      </c>
      <c r="AH14" s="67" t="str">
        <f t="shared" si="22"/>
        <v>Karl Kjetil og Arne</v>
      </c>
      <c r="AI14" s="67"/>
    </row>
    <row r="15" spans="1:35" ht="15" x14ac:dyDescent="0.2">
      <c r="A15" t="str">
        <f t="shared" si="1"/>
        <v>12</v>
      </c>
      <c r="B15">
        <f t="shared" si="2"/>
        <v>1200</v>
      </c>
      <c r="C15" t="s">
        <v>357</v>
      </c>
      <c r="D15" t="s">
        <v>383</v>
      </c>
      <c r="E15" s="50" t="s">
        <v>1078</v>
      </c>
      <c r="F15" s="52">
        <f t="shared" si="23"/>
        <v>1</v>
      </c>
      <c r="G15" s="4">
        <f t="shared" si="3"/>
        <v>10000000</v>
      </c>
      <c r="H15" s="4">
        <v>696</v>
      </c>
      <c r="I15" s="53"/>
      <c r="J15" s="41">
        <f t="shared" si="4"/>
        <v>696</v>
      </c>
      <c r="K15" s="40">
        <f t="shared" si="5"/>
        <v>4.7773979654874184E-3</v>
      </c>
      <c r="L15" s="4">
        <f t="shared" si="6"/>
        <v>47.773979654874189</v>
      </c>
      <c r="M15" s="40">
        <f t="shared" si="7"/>
        <v>4.7938506467565742E-3</v>
      </c>
      <c r="N15" s="41">
        <f t="shared" si="8"/>
        <v>47.938506467565745</v>
      </c>
      <c r="O15">
        <v>4</v>
      </c>
      <c r="P15" t="str">
        <f>VLOOKUP(O15,Parametre!$A$12:$B$15,2,"USANN")</f>
        <v>Knut</v>
      </c>
      <c r="Q15" s="40">
        <f t="shared" si="9"/>
        <v>8.676101196913015E-2</v>
      </c>
      <c r="R15" s="40">
        <f t="shared" si="10"/>
        <v>8.7059804593657045E-2</v>
      </c>
      <c r="S15" s="40" t="str">
        <f>VLOOKUP(F15,Parametre!$A$3:$D$7,4,"USANN")</f>
        <v>Karl Kjetil og Arne</v>
      </c>
      <c r="T15" s="4">
        <f>VLOOKUP(B15,'årsverk_kost per årsverk'!$M$3:$Q$41,5)</f>
        <v>550.6388015837382</v>
      </c>
      <c r="U15" s="40"/>
      <c r="W15" s="67" t="str">
        <f t="shared" si="11"/>
        <v>12</v>
      </c>
      <c r="X15" s="67" t="str">
        <f t="shared" si="12"/>
        <v>1200 RÅDMANNENS KONTOR</v>
      </c>
      <c r="Y15" s="67" t="str">
        <f t="shared" si="13"/>
        <v>1215 Næringsavdelingen</v>
      </c>
      <c r="Z15" s="67" t="str">
        <f t="shared" si="14"/>
        <v>1.Admin, teknisk og kultur</v>
      </c>
      <c r="AA15" s="69">
        <f t="shared" si="15"/>
        <v>696</v>
      </c>
      <c r="AB15" s="69">
        <f t="shared" si="16"/>
        <v>696</v>
      </c>
      <c r="AC15" s="69">
        <f t="shared" si="17"/>
        <v>47.773979654874189</v>
      </c>
      <c r="AD15" s="69">
        <f t="shared" si="18"/>
        <v>47.938506467565745</v>
      </c>
      <c r="AE15" s="67" t="str">
        <f t="shared" si="19"/>
        <v>Knut</v>
      </c>
      <c r="AF15" s="70">
        <f t="shared" si="20"/>
        <v>8.676101196913015E-2</v>
      </c>
      <c r="AG15" s="70">
        <f t="shared" si="21"/>
        <v>8.7059804593657045E-2</v>
      </c>
      <c r="AH15" s="67" t="str">
        <f t="shared" si="22"/>
        <v>Karl Kjetil og Arne</v>
      </c>
      <c r="AI15" s="67"/>
    </row>
    <row r="16" spans="1:35" ht="15" x14ac:dyDescent="0.2">
      <c r="A16" t="str">
        <f t="shared" si="1"/>
        <v>12</v>
      </c>
      <c r="B16">
        <f t="shared" si="2"/>
        <v>1218</v>
      </c>
      <c r="C16" t="s">
        <v>386</v>
      </c>
      <c r="D16" t="s">
        <v>387</v>
      </c>
      <c r="E16" s="50" t="s">
        <v>1078</v>
      </c>
      <c r="F16" s="52">
        <f t="shared" si="23"/>
        <v>1</v>
      </c>
      <c r="G16" s="4">
        <f t="shared" si="3"/>
        <v>10000000</v>
      </c>
      <c r="H16" s="4">
        <v>2404</v>
      </c>
      <c r="I16" s="53"/>
      <c r="J16" s="41">
        <f t="shared" si="4"/>
        <v>2404</v>
      </c>
      <c r="K16" s="40">
        <f t="shared" si="5"/>
        <v>1.6501242398034129E-2</v>
      </c>
      <c r="L16" s="4">
        <f t="shared" si="6"/>
        <v>165.01242398034128</v>
      </c>
      <c r="M16" s="40">
        <f t="shared" si="7"/>
        <v>1.6558070337360353E-2</v>
      </c>
      <c r="N16" s="41">
        <f t="shared" si="8"/>
        <v>165.58070337360351</v>
      </c>
      <c r="O16">
        <v>4</v>
      </c>
      <c r="P16" t="str">
        <f>VLOOKUP(O16,Parametre!$A$12:$B$15,2,"USANN")</f>
        <v>Knut</v>
      </c>
      <c r="Q16" s="40">
        <f t="shared" si="9"/>
        <v>0.26400298217768664</v>
      </c>
      <c r="R16" s="40">
        <f t="shared" si="10"/>
        <v>0.26491217101882036</v>
      </c>
      <c r="S16" s="40" t="str">
        <f>VLOOKUP(F16,Parametre!$A$3:$D$7,4,"USANN")</f>
        <v>Karl Kjetil og Arne</v>
      </c>
      <c r="T16" s="4">
        <f>VLOOKUP(B16,'årsverk_kost per årsverk'!$M$3:$Q$41,5)</f>
        <v>625.04000000000008</v>
      </c>
      <c r="U16" s="40"/>
      <c r="W16" s="67" t="str">
        <f t="shared" si="11"/>
        <v>12</v>
      </c>
      <c r="X16" s="67" t="str">
        <f t="shared" si="12"/>
        <v>1218 SAMFUNNSUTVIKLING</v>
      </c>
      <c r="Y16" s="67" t="str">
        <f t="shared" si="13"/>
        <v>1218 Samfunnsutvikling</v>
      </c>
      <c r="Z16" s="67" t="str">
        <f t="shared" si="14"/>
        <v>1.Admin, teknisk og kultur</v>
      </c>
      <c r="AA16" s="69">
        <f t="shared" si="15"/>
        <v>2404</v>
      </c>
      <c r="AB16" s="69">
        <f t="shared" si="16"/>
        <v>2404</v>
      </c>
      <c r="AC16" s="69">
        <f t="shared" si="17"/>
        <v>165.01242398034128</v>
      </c>
      <c r="AD16" s="69">
        <f t="shared" si="18"/>
        <v>165.58070337360351</v>
      </c>
      <c r="AE16" s="67" t="str">
        <f t="shared" si="19"/>
        <v>Knut</v>
      </c>
      <c r="AF16" s="70">
        <f t="shared" si="20"/>
        <v>0.26400298217768664</v>
      </c>
      <c r="AG16" s="70">
        <f t="shared" si="21"/>
        <v>0.26491217101882036</v>
      </c>
      <c r="AH16" s="67" t="str">
        <f t="shared" si="22"/>
        <v>Karl Kjetil og Arne</v>
      </c>
      <c r="AI16" s="67"/>
    </row>
    <row r="17" spans="1:35" ht="15" x14ac:dyDescent="0.2">
      <c r="A17" t="str">
        <f t="shared" si="1"/>
        <v>12</v>
      </c>
      <c r="B17">
        <f t="shared" si="2"/>
        <v>1220</v>
      </c>
      <c r="C17" t="s">
        <v>389</v>
      </c>
      <c r="D17" t="s">
        <v>390</v>
      </c>
      <c r="E17" s="50" t="s">
        <v>1078</v>
      </c>
      <c r="F17" s="52">
        <f t="shared" si="23"/>
        <v>1</v>
      </c>
      <c r="G17" s="4">
        <f t="shared" si="3"/>
        <v>10000000</v>
      </c>
      <c r="H17" s="4">
        <v>4973</v>
      </c>
      <c r="I17" s="53"/>
      <c r="J17" s="41">
        <f t="shared" si="4"/>
        <v>4973</v>
      </c>
      <c r="K17" s="40">
        <f t="shared" si="5"/>
        <v>3.413505758961053E-2</v>
      </c>
      <c r="L17" s="4">
        <f t="shared" si="6"/>
        <v>341.35057589610534</v>
      </c>
      <c r="M17" s="40">
        <f t="shared" si="7"/>
        <v>3.4252613888391445E-2</v>
      </c>
      <c r="N17" s="41">
        <f t="shared" si="8"/>
        <v>342.52613888391443</v>
      </c>
      <c r="O17">
        <v>4</v>
      </c>
      <c r="P17" t="str">
        <f>VLOOKUP(O17,Parametre!$A$12:$B$15,2,"USANN")</f>
        <v>Knut</v>
      </c>
      <c r="Q17" s="40">
        <f t="shared" si="9"/>
        <v>0.68656266570833335</v>
      </c>
      <c r="R17" s="40">
        <f t="shared" si="10"/>
        <v>0.68892709019040577</v>
      </c>
      <c r="S17" s="40" t="str">
        <f>VLOOKUP(F17,Parametre!$A$3:$D$7,4,"USANN")</f>
        <v>Karl Kjetil og Arne</v>
      </c>
      <c r="T17" s="4">
        <f>VLOOKUP(B17,'årsverk_kost per årsverk'!$M$3:$Q$41,5)</f>
        <v>497.18779209168127</v>
      </c>
      <c r="U17" s="40"/>
      <c r="W17" s="67" t="str">
        <f t="shared" si="11"/>
        <v>12</v>
      </c>
      <c r="X17" s="67" t="str">
        <f t="shared" si="12"/>
        <v>1220 PERSONALSEKSJONEN</v>
      </c>
      <c r="Y17" s="67" t="str">
        <f t="shared" si="13"/>
        <v>1220 Personalseksjonen</v>
      </c>
      <c r="Z17" s="67" t="str">
        <f t="shared" si="14"/>
        <v>1.Admin, teknisk og kultur</v>
      </c>
      <c r="AA17" s="69">
        <f t="shared" si="15"/>
        <v>4973</v>
      </c>
      <c r="AB17" s="69">
        <f t="shared" si="16"/>
        <v>4973</v>
      </c>
      <c r="AC17" s="69">
        <f t="shared" si="17"/>
        <v>341.35057589610534</v>
      </c>
      <c r="AD17" s="69">
        <f t="shared" si="18"/>
        <v>342.52613888391443</v>
      </c>
      <c r="AE17" s="67" t="str">
        <f t="shared" si="19"/>
        <v>Knut</v>
      </c>
      <c r="AF17" s="70">
        <f t="shared" si="20"/>
        <v>0.68656266570833335</v>
      </c>
      <c r="AG17" s="70">
        <f t="shared" si="21"/>
        <v>0.68892709019040577</v>
      </c>
      <c r="AH17" s="67" t="str">
        <f t="shared" si="22"/>
        <v>Karl Kjetil og Arne</v>
      </c>
      <c r="AI17" s="67"/>
    </row>
    <row r="18" spans="1:35" ht="15" x14ac:dyDescent="0.2">
      <c r="A18" t="str">
        <f t="shared" si="1"/>
        <v>12</v>
      </c>
      <c r="B18">
        <f t="shared" si="2"/>
        <v>1222</v>
      </c>
      <c r="C18" t="s">
        <v>402</v>
      </c>
      <c r="D18" t="s">
        <v>402</v>
      </c>
      <c r="E18" s="50" t="s">
        <v>1078</v>
      </c>
      <c r="F18" s="52">
        <f t="shared" si="23"/>
        <v>1</v>
      </c>
      <c r="G18" s="4">
        <f t="shared" si="3"/>
        <v>10000000</v>
      </c>
      <c r="H18" s="4">
        <v>6901</v>
      </c>
      <c r="I18" s="53"/>
      <c r="J18" s="41">
        <f t="shared" si="4"/>
        <v>6901</v>
      </c>
      <c r="K18" s="40">
        <f t="shared" si="5"/>
        <v>4.7368999080213608E-2</v>
      </c>
      <c r="L18" s="4">
        <f t="shared" si="6"/>
        <v>473.68999080213609</v>
      </c>
      <c r="M18" s="40">
        <f t="shared" si="7"/>
        <v>4.7532131197222875E-2</v>
      </c>
      <c r="N18" s="41">
        <f t="shared" si="8"/>
        <v>475.32131197222873</v>
      </c>
      <c r="O18">
        <v>4</v>
      </c>
      <c r="P18" t="str">
        <f>VLOOKUP(O18,Parametre!$A$12:$B$15,2,"USANN")</f>
        <v>Knut</v>
      </c>
      <c r="Q18" s="40">
        <f t="shared" si="9"/>
        <v>0.76027578807530194</v>
      </c>
      <c r="R18" s="40">
        <f t="shared" si="10"/>
        <v>0.76289407009999888</v>
      </c>
      <c r="S18" s="40" t="str">
        <f>VLOOKUP(F18,Parametre!$A$3:$D$7,4,"USANN")</f>
        <v>Karl Kjetil og Arne</v>
      </c>
      <c r="T18" s="4">
        <f>VLOOKUP(B18,'årsverk_kost per årsverk'!$M$3:$Q$41,5)</f>
        <v>623.05021182026542</v>
      </c>
      <c r="U18" s="40"/>
      <c r="W18" s="67" t="str">
        <f t="shared" si="11"/>
        <v>12</v>
      </c>
      <c r="X18" s="67" t="str">
        <f t="shared" si="12"/>
        <v>1222 IKT</v>
      </c>
      <c r="Y18" s="67" t="str">
        <f t="shared" si="13"/>
        <v>1222 IKT</v>
      </c>
      <c r="Z18" s="67" t="str">
        <f t="shared" si="14"/>
        <v>1.Admin, teknisk og kultur</v>
      </c>
      <c r="AA18" s="69">
        <f t="shared" si="15"/>
        <v>6901</v>
      </c>
      <c r="AB18" s="69">
        <f t="shared" si="16"/>
        <v>6901</v>
      </c>
      <c r="AC18" s="69">
        <f t="shared" si="17"/>
        <v>473.68999080213609</v>
      </c>
      <c r="AD18" s="69">
        <f t="shared" si="18"/>
        <v>475.32131197222873</v>
      </c>
      <c r="AE18" s="67" t="str">
        <f t="shared" si="19"/>
        <v>Knut</v>
      </c>
      <c r="AF18" s="70">
        <f t="shared" si="20"/>
        <v>0.76027578807530194</v>
      </c>
      <c r="AG18" s="70">
        <f t="shared" si="21"/>
        <v>0.76289407009999888</v>
      </c>
      <c r="AH18" s="67" t="str">
        <f t="shared" si="22"/>
        <v>Karl Kjetil og Arne</v>
      </c>
      <c r="AI18" s="67"/>
    </row>
    <row r="19" spans="1:35" ht="15" x14ac:dyDescent="0.2">
      <c r="A19" t="str">
        <f t="shared" si="1"/>
        <v>12</v>
      </c>
      <c r="B19">
        <f t="shared" si="2"/>
        <v>1220</v>
      </c>
      <c r="C19" t="s">
        <v>389</v>
      </c>
      <c r="D19" t="s">
        <v>409</v>
      </c>
      <c r="E19" s="50" t="s">
        <v>1078</v>
      </c>
      <c r="F19" s="52">
        <f t="shared" si="23"/>
        <v>1</v>
      </c>
      <c r="G19" s="4">
        <f t="shared" si="3"/>
        <v>10000000</v>
      </c>
      <c r="H19" s="4">
        <v>3417</v>
      </c>
      <c r="I19" s="53"/>
      <c r="J19" s="41">
        <f t="shared" si="4"/>
        <v>3417</v>
      </c>
      <c r="K19" s="40">
        <f t="shared" si="5"/>
        <v>2.345455294263004E-2</v>
      </c>
      <c r="L19" s="4">
        <f t="shared" si="6"/>
        <v>234.54552942630039</v>
      </c>
      <c r="M19" s="40">
        <f t="shared" si="7"/>
        <v>2.3535327097654043E-2</v>
      </c>
      <c r="N19" s="41">
        <f t="shared" si="8"/>
        <v>235.35327097654041</v>
      </c>
      <c r="O19">
        <v>4</v>
      </c>
      <c r="P19" t="str">
        <f>VLOOKUP(O19,Parametre!$A$12:$B$15,2,"USANN")</f>
        <v>Knut</v>
      </c>
      <c r="Q19" s="40">
        <f t="shared" si="9"/>
        <v>0.47174434520920472</v>
      </c>
      <c r="R19" s="40">
        <f t="shared" si="10"/>
        <v>0.47336896585172256</v>
      </c>
      <c r="S19" s="40" t="str">
        <f>VLOOKUP(F19,Parametre!$A$3:$D$7,4,"USANN")</f>
        <v>Karl Kjetil og Arne</v>
      </c>
      <c r="T19" s="4">
        <f>VLOOKUP(B19,'årsverk_kost per årsverk'!$M$3:$Q$41,5)</f>
        <v>497.18779209168127</v>
      </c>
      <c r="U19" s="40"/>
      <c r="W19" s="67" t="str">
        <f t="shared" si="11"/>
        <v>12</v>
      </c>
      <c r="X19" s="67" t="str">
        <f t="shared" si="12"/>
        <v>1220 PERSONALSEKSJONEN</v>
      </c>
      <c r="Y19" s="67" t="str">
        <f t="shared" si="13"/>
        <v>1223 Fellesutgifter</v>
      </c>
      <c r="Z19" s="67" t="str">
        <f t="shared" si="14"/>
        <v>1.Admin, teknisk og kultur</v>
      </c>
      <c r="AA19" s="69">
        <f t="shared" si="15"/>
        <v>3417</v>
      </c>
      <c r="AB19" s="69">
        <f t="shared" si="16"/>
        <v>3417</v>
      </c>
      <c r="AC19" s="69">
        <f t="shared" si="17"/>
        <v>234.54552942630039</v>
      </c>
      <c r="AD19" s="69">
        <f t="shared" si="18"/>
        <v>235.35327097654041</v>
      </c>
      <c r="AE19" s="67" t="str">
        <f t="shared" si="19"/>
        <v>Knut</v>
      </c>
      <c r="AF19" s="70">
        <f t="shared" si="20"/>
        <v>0.47174434520920472</v>
      </c>
      <c r="AG19" s="70">
        <f t="shared" si="21"/>
        <v>0.47336896585172256</v>
      </c>
      <c r="AH19" s="67" t="str">
        <f t="shared" si="22"/>
        <v>Karl Kjetil og Arne</v>
      </c>
      <c r="AI19" s="67"/>
    </row>
    <row r="20" spans="1:35" ht="15" x14ac:dyDescent="0.2">
      <c r="A20" t="str">
        <f t="shared" si="1"/>
        <v>12</v>
      </c>
      <c r="B20">
        <f t="shared" si="2"/>
        <v>1220</v>
      </c>
      <c r="C20" t="s">
        <v>389</v>
      </c>
      <c r="D20" t="s">
        <v>393</v>
      </c>
      <c r="E20" s="50" t="s">
        <v>1078</v>
      </c>
      <c r="F20" s="52">
        <f t="shared" si="23"/>
        <v>1</v>
      </c>
      <c r="G20" s="4">
        <f t="shared" si="3"/>
        <v>10000000</v>
      </c>
      <c r="H20" s="4">
        <v>1021</v>
      </c>
      <c r="I20" s="53"/>
      <c r="J20" s="41">
        <f t="shared" si="4"/>
        <v>1021</v>
      </c>
      <c r="K20" s="40">
        <f t="shared" si="5"/>
        <v>7.0082231648888708E-3</v>
      </c>
      <c r="L20" s="4">
        <f t="shared" si="6"/>
        <v>70.082231648888722</v>
      </c>
      <c r="M20" s="40">
        <f t="shared" si="7"/>
        <v>7.0323584918656071E-3</v>
      </c>
      <c r="N20" s="41">
        <f t="shared" si="8"/>
        <v>70.323584918656067</v>
      </c>
      <c r="O20">
        <v>4</v>
      </c>
      <c r="P20" t="str">
        <f>VLOOKUP(O20,Parametre!$A$12:$B$15,2,"USANN")</f>
        <v>Knut</v>
      </c>
      <c r="Q20" s="40">
        <f t="shared" si="9"/>
        <v>0.14095726557172905</v>
      </c>
      <c r="R20" s="40">
        <f t="shared" si="10"/>
        <v>0.14144270240989429</v>
      </c>
      <c r="S20" s="40" t="str">
        <f>VLOOKUP(F20,Parametre!$A$3:$D$7,4,"USANN")</f>
        <v>Karl Kjetil og Arne</v>
      </c>
      <c r="T20" s="4">
        <f>VLOOKUP(B20,'årsverk_kost per årsverk'!$M$3:$Q$41,5)</f>
        <v>497.18779209168127</v>
      </c>
      <c r="U20" s="40"/>
      <c r="W20" s="67" t="str">
        <f t="shared" si="11"/>
        <v>12</v>
      </c>
      <c r="X20" s="67" t="str">
        <f t="shared" si="12"/>
        <v>1220 PERSONALSEKSJONEN</v>
      </c>
      <c r="Y20" s="67" t="str">
        <f t="shared" si="13"/>
        <v>1224 Opplæringskontor</v>
      </c>
      <c r="Z20" s="67" t="str">
        <f t="shared" si="14"/>
        <v>1.Admin, teknisk og kultur</v>
      </c>
      <c r="AA20" s="69">
        <f t="shared" si="15"/>
        <v>1021</v>
      </c>
      <c r="AB20" s="69">
        <f t="shared" si="16"/>
        <v>1021</v>
      </c>
      <c r="AC20" s="69">
        <f t="shared" si="17"/>
        <v>70.082231648888722</v>
      </c>
      <c r="AD20" s="69">
        <f t="shared" si="18"/>
        <v>70.323584918656067</v>
      </c>
      <c r="AE20" s="67" t="str">
        <f t="shared" si="19"/>
        <v>Knut</v>
      </c>
      <c r="AF20" s="70">
        <f t="shared" si="20"/>
        <v>0.14095726557172905</v>
      </c>
      <c r="AG20" s="70">
        <f t="shared" si="21"/>
        <v>0.14144270240989429</v>
      </c>
      <c r="AH20" s="67" t="str">
        <f t="shared" si="22"/>
        <v>Karl Kjetil og Arne</v>
      </c>
      <c r="AI20" s="67"/>
    </row>
    <row r="21" spans="1:35" ht="15" x14ac:dyDescent="0.2">
      <c r="A21" t="str">
        <f t="shared" si="1"/>
        <v>12</v>
      </c>
      <c r="B21">
        <f t="shared" si="2"/>
        <v>1250</v>
      </c>
      <c r="C21" t="s">
        <v>434</v>
      </c>
      <c r="D21" t="s">
        <v>435</v>
      </c>
      <c r="E21" s="50" t="s">
        <v>1078</v>
      </c>
      <c r="F21" s="52">
        <f t="shared" si="23"/>
        <v>1</v>
      </c>
      <c r="G21" s="4">
        <f t="shared" si="3"/>
        <v>10000000</v>
      </c>
      <c r="H21" s="4">
        <v>12803</v>
      </c>
      <c r="I21" s="53"/>
      <c r="J21" s="41">
        <f t="shared" si="4"/>
        <v>12803</v>
      </c>
      <c r="K21" s="40">
        <f t="shared" si="5"/>
        <v>8.7880784701343986E-2</v>
      </c>
      <c r="L21" s="4">
        <f t="shared" si="6"/>
        <v>878.80784701343987</v>
      </c>
      <c r="M21" s="40">
        <f t="shared" si="7"/>
        <v>8.8183433664402899E-2</v>
      </c>
      <c r="N21" s="41">
        <f t="shared" si="8"/>
        <v>881.83433664402901</v>
      </c>
      <c r="O21">
        <v>4</v>
      </c>
      <c r="P21" t="str">
        <f>VLOOKUP(O21,Parametre!$A$12:$B$15,2,"USANN")</f>
        <v>Knut</v>
      </c>
      <c r="Q21" s="40">
        <f t="shared" si="9"/>
        <v>1.1616131215818213</v>
      </c>
      <c r="R21" s="40">
        <f t="shared" si="10"/>
        <v>1.1656135524828097</v>
      </c>
      <c r="S21" s="40" t="str">
        <f>VLOOKUP(F21,Parametre!$A$3:$D$7,4,"USANN")</f>
        <v>Karl Kjetil og Arne</v>
      </c>
      <c r="T21" s="4">
        <f>VLOOKUP(B21,'årsverk_kost per årsverk'!$M$3:$Q$41,5)</f>
        <v>756.54090909090917</v>
      </c>
      <c r="U21" s="40"/>
      <c r="W21" s="67" t="str">
        <f t="shared" si="11"/>
        <v>12</v>
      </c>
      <c r="X21" s="67" t="str">
        <f t="shared" si="12"/>
        <v>1250 ØKONOMISEKSJONEN</v>
      </c>
      <c r="Y21" s="67" t="str">
        <f t="shared" si="13"/>
        <v>1250 Økonomiseksjonen</v>
      </c>
      <c r="Z21" s="67" t="str">
        <f t="shared" si="14"/>
        <v>1.Admin, teknisk og kultur</v>
      </c>
      <c r="AA21" s="69">
        <f t="shared" si="15"/>
        <v>12803</v>
      </c>
      <c r="AB21" s="69">
        <f t="shared" si="16"/>
        <v>12803</v>
      </c>
      <c r="AC21" s="69">
        <f t="shared" si="17"/>
        <v>878.80784701343987</v>
      </c>
      <c r="AD21" s="69">
        <f t="shared" si="18"/>
        <v>881.83433664402901</v>
      </c>
      <c r="AE21" s="67" t="str">
        <f t="shared" si="19"/>
        <v>Knut</v>
      </c>
      <c r="AF21" s="70">
        <f t="shared" si="20"/>
        <v>1.1616131215818213</v>
      </c>
      <c r="AG21" s="70">
        <f t="shared" si="21"/>
        <v>1.1656135524828097</v>
      </c>
      <c r="AH21" s="67" t="str">
        <f t="shared" si="22"/>
        <v>Karl Kjetil og Arne</v>
      </c>
      <c r="AI21" s="67"/>
    </row>
    <row r="22" spans="1:35" ht="15" x14ac:dyDescent="0.2">
      <c r="A22" t="str">
        <f t="shared" si="1"/>
        <v>12</v>
      </c>
      <c r="B22">
        <f t="shared" si="2"/>
        <v>1260</v>
      </c>
      <c r="C22" t="s">
        <v>441</v>
      </c>
      <c r="D22" t="s">
        <v>442</v>
      </c>
      <c r="E22" s="50" t="s">
        <v>1078</v>
      </c>
      <c r="F22" s="52">
        <f t="shared" si="23"/>
        <v>1</v>
      </c>
      <c r="G22" s="4">
        <f t="shared" si="3"/>
        <v>10000000</v>
      </c>
      <c r="H22" s="4">
        <v>3850</v>
      </c>
      <c r="I22" s="53"/>
      <c r="J22" s="41">
        <f t="shared" si="4"/>
        <v>3850</v>
      </c>
      <c r="K22" s="40">
        <f t="shared" si="5"/>
        <v>2.6426698515986436E-2</v>
      </c>
      <c r="L22" s="4">
        <f t="shared" si="6"/>
        <v>264.26698515986436</v>
      </c>
      <c r="M22" s="40">
        <f t="shared" si="7"/>
        <v>2.6517708318983924E-2</v>
      </c>
      <c r="N22" s="41">
        <f t="shared" si="8"/>
        <v>265.17708318983927</v>
      </c>
      <c r="O22">
        <v>4</v>
      </c>
      <c r="P22" t="str">
        <f>VLOOKUP(O22,Parametre!$A$12:$B$15,2,"USANN")</f>
        <v>Knut</v>
      </c>
      <c r="Q22" s="40">
        <f t="shared" si="9"/>
        <v>0.38544435397942256</v>
      </c>
      <c r="R22" s="40">
        <f t="shared" si="10"/>
        <v>0.38677176968747784</v>
      </c>
      <c r="S22" s="40" t="str">
        <f>VLOOKUP(F22,Parametre!$A$3:$D$7,4,"USANN")</f>
        <v>Karl Kjetil og Arne</v>
      </c>
      <c r="T22" s="4">
        <f>VLOOKUP(B22,'årsverk_kost per årsverk'!$M$3:$Q$41,5)</f>
        <v>685.61643835616439</v>
      </c>
      <c r="U22" s="40"/>
      <c r="W22" s="67" t="str">
        <f t="shared" si="11"/>
        <v>12</v>
      </c>
      <c r="X22" s="67" t="str">
        <f t="shared" si="12"/>
        <v>1260 KRISTIANSUND SERVICEKONTOR</v>
      </c>
      <c r="Y22" s="67" t="str">
        <f t="shared" si="13"/>
        <v>1260 Kristiansund servicekontor</v>
      </c>
      <c r="Z22" s="67" t="str">
        <f t="shared" si="14"/>
        <v>1.Admin, teknisk og kultur</v>
      </c>
      <c r="AA22" s="69">
        <f t="shared" si="15"/>
        <v>3850</v>
      </c>
      <c r="AB22" s="69">
        <f t="shared" si="16"/>
        <v>3850</v>
      </c>
      <c r="AC22" s="69">
        <f t="shared" si="17"/>
        <v>264.26698515986436</v>
      </c>
      <c r="AD22" s="69">
        <f t="shared" si="18"/>
        <v>265.17708318983927</v>
      </c>
      <c r="AE22" s="67" t="str">
        <f t="shared" si="19"/>
        <v>Knut</v>
      </c>
      <c r="AF22" s="70">
        <f t="shared" si="20"/>
        <v>0.38544435397942256</v>
      </c>
      <c r="AG22" s="70">
        <f t="shared" si="21"/>
        <v>0.38677176968747784</v>
      </c>
      <c r="AH22" s="67" t="str">
        <f t="shared" si="22"/>
        <v>Karl Kjetil og Arne</v>
      </c>
      <c r="AI22" s="67"/>
    </row>
    <row r="23" spans="1:35" ht="15" x14ac:dyDescent="0.2">
      <c r="A23" t="str">
        <f t="shared" si="1"/>
        <v>12</v>
      </c>
      <c r="B23">
        <f t="shared" si="2"/>
        <v>1270</v>
      </c>
      <c r="C23" t="s">
        <v>444</v>
      </c>
      <c r="D23" t="s">
        <v>445</v>
      </c>
      <c r="E23" s="50" t="s">
        <v>1078</v>
      </c>
      <c r="F23" s="52">
        <f t="shared" si="23"/>
        <v>1</v>
      </c>
      <c r="G23" s="4">
        <f t="shared" si="3"/>
        <v>10000000</v>
      </c>
      <c r="H23" s="4">
        <v>4899</v>
      </c>
      <c r="I23" s="53"/>
      <c r="J23" s="41">
        <f t="shared" si="4"/>
        <v>4899</v>
      </c>
      <c r="K23" s="40">
        <f t="shared" si="5"/>
        <v>3.362711585190066E-2</v>
      </c>
      <c r="L23" s="4">
        <f t="shared" si="6"/>
        <v>336.27115851900663</v>
      </c>
      <c r="M23" s="40">
        <f t="shared" si="7"/>
        <v>3.3742922871351229E-2</v>
      </c>
      <c r="N23" s="41">
        <f t="shared" si="8"/>
        <v>337.42922871351232</v>
      </c>
      <c r="O23">
        <v>4</v>
      </c>
      <c r="P23" t="str">
        <f>VLOOKUP(O23,Parametre!$A$12:$B$15,2,"USANN")</f>
        <v>Knut</v>
      </c>
      <c r="Q23" s="40">
        <f t="shared" si="9"/>
        <v>0.47520536791983603</v>
      </c>
      <c r="R23" s="40">
        <f t="shared" si="10"/>
        <v>0.47684190783387675</v>
      </c>
      <c r="S23" s="40" t="str">
        <f>VLOOKUP(F23,Parametre!$A$3:$D$7,4,"USANN")</f>
        <v>Karl Kjetil og Arne</v>
      </c>
      <c r="T23" s="4">
        <f>VLOOKUP(B23,'årsverk_kost per årsverk'!$M$3:$Q$41,5)</f>
        <v>707.63333333333333</v>
      </c>
      <c r="U23" s="40"/>
      <c r="W23" s="67" t="str">
        <f t="shared" si="11"/>
        <v>12</v>
      </c>
      <c r="X23" s="67" t="str">
        <f t="shared" si="12"/>
        <v>1270 NORDMØRE KEMNERKONTOR</v>
      </c>
      <c r="Y23" s="67" t="str">
        <f t="shared" si="13"/>
        <v>1270 Nordmøre Kemnerkontor</v>
      </c>
      <c r="Z23" s="67" t="str">
        <f t="shared" si="14"/>
        <v>1.Admin, teknisk og kultur</v>
      </c>
      <c r="AA23" s="69">
        <f t="shared" si="15"/>
        <v>4899</v>
      </c>
      <c r="AB23" s="69">
        <f t="shared" si="16"/>
        <v>4899</v>
      </c>
      <c r="AC23" s="69">
        <f t="shared" si="17"/>
        <v>336.27115851900663</v>
      </c>
      <c r="AD23" s="69">
        <f t="shared" si="18"/>
        <v>337.42922871351232</v>
      </c>
      <c r="AE23" s="67" t="str">
        <f t="shared" si="19"/>
        <v>Knut</v>
      </c>
      <c r="AF23" s="70">
        <f t="shared" si="20"/>
        <v>0.47520536791983603</v>
      </c>
      <c r="AG23" s="70">
        <f t="shared" si="21"/>
        <v>0.47684190783387675</v>
      </c>
      <c r="AH23" s="67" t="str">
        <f t="shared" si="22"/>
        <v>Karl Kjetil og Arne</v>
      </c>
      <c r="AI23" s="67"/>
    </row>
    <row r="24" spans="1:35" ht="15" x14ac:dyDescent="0.2">
      <c r="A24" t="str">
        <f t="shared" si="1"/>
        <v>20</v>
      </c>
      <c r="B24">
        <f t="shared" si="2"/>
        <v>2010</v>
      </c>
      <c r="C24" t="s">
        <v>472</v>
      </c>
      <c r="D24" t="s">
        <v>473</v>
      </c>
      <c r="E24" s="50" t="s">
        <v>1079</v>
      </c>
      <c r="F24" s="52">
        <f t="shared" si="23"/>
        <v>2</v>
      </c>
      <c r="G24" s="4">
        <f t="shared" si="3"/>
        <v>3000000</v>
      </c>
      <c r="H24" s="4">
        <v>11715</v>
      </c>
      <c r="I24" s="53"/>
      <c r="J24" s="41">
        <f t="shared" si="4"/>
        <v>11715</v>
      </c>
      <c r="K24" s="40">
        <f t="shared" si="5"/>
        <v>5.4907456446646262E-2</v>
      </c>
      <c r="L24" s="4">
        <f t="shared" si="6"/>
        <v>164.72236933993881</v>
      </c>
      <c r="M24" s="40">
        <f t="shared" si="7"/>
        <v>5.4907456446646262E-2</v>
      </c>
      <c r="N24" s="41">
        <f t="shared" si="8"/>
        <v>164.72236933993881</v>
      </c>
      <c r="O24">
        <v>2</v>
      </c>
      <c r="P24" t="str">
        <f>VLOOKUP(O24,Parametre!$A$12:$B$15,2,"USANN")</f>
        <v>Christine</v>
      </c>
      <c r="Q24" s="40">
        <f t="shared" si="9"/>
        <v>0.19510993929696682</v>
      </c>
      <c r="R24" s="40">
        <f t="shared" si="10"/>
        <v>0.19510993929696682</v>
      </c>
      <c r="S24" s="40" t="str">
        <f>VLOOKUP(F24,Parametre!$A$3:$D$7,4,"USANN")</f>
        <v>Christine</v>
      </c>
      <c r="T24" s="4">
        <f>VLOOKUP(B24,'årsverk_kost per årsverk'!$M$3:$Q$41,5)</f>
        <v>844.25411608182264</v>
      </c>
      <c r="U24" s="40"/>
      <c r="W24" s="67" t="str">
        <f t="shared" si="11"/>
        <v>20</v>
      </c>
      <c r="X24" s="67" t="str">
        <f t="shared" si="12"/>
        <v>2010 PP-TJENESTEN</v>
      </c>
      <c r="Y24" s="67" t="str">
        <f t="shared" si="13"/>
        <v>2010 PP-tjeneste for Nordmøre</v>
      </c>
      <c r="Z24" s="67" t="str">
        <f t="shared" si="14"/>
        <v>2.Barnehage</v>
      </c>
      <c r="AA24" s="69">
        <f t="shared" si="15"/>
        <v>11715</v>
      </c>
      <c r="AB24" s="69">
        <f t="shared" si="16"/>
        <v>11715</v>
      </c>
      <c r="AC24" s="69">
        <f t="shared" si="17"/>
        <v>164.72236933993881</v>
      </c>
      <c r="AD24" s="69">
        <f t="shared" si="18"/>
        <v>164.72236933993881</v>
      </c>
      <c r="AE24" s="67" t="str">
        <f t="shared" si="19"/>
        <v>Christine</v>
      </c>
      <c r="AF24" s="70">
        <f t="shared" si="20"/>
        <v>0.19510993929696682</v>
      </c>
      <c r="AG24" s="70">
        <f t="shared" si="21"/>
        <v>0.19510993929696682</v>
      </c>
      <c r="AH24" s="67" t="str">
        <f t="shared" si="22"/>
        <v>Christine</v>
      </c>
      <c r="AI24" s="67"/>
    </row>
    <row r="25" spans="1:35" ht="15" x14ac:dyDescent="0.2">
      <c r="A25" t="str">
        <f t="shared" si="1"/>
        <v>21</v>
      </c>
      <c r="B25">
        <f t="shared" si="2"/>
        <v>2100</v>
      </c>
      <c r="C25" t="s">
        <v>478</v>
      </c>
      <c r="D25" t="s">
        <v>478</v>
      </c>
      <c r="E25" s="50" t="s">
        <v>1079</v>
      </c>
      <c r="F25" s="52">
        <f t="shared" si="23"/>
        <v>2</v>
      </c>
      <c r="G25" s="4">
        <f t="shared" si="3"/>
        <v>3000000</v>
      </c>
      <c r="H25" s="4">
        <v>1875</v>
      </c>
      <c r="I25" s="53"/>
      <c r="J25" s="41">
        <f t="shared" si="4"/>
        <v>1875</v>
      </c>
      <c r="K25" s="40">
        <f t="shared" si="5"/>
        <v>8.7880051931252014E-3</v>
      </c>
      <c r="L25" s="4">
        <f t="shared" si="6"/>
        <v>26.364015579375607</v>
      </c>
      <c r="M25" s="40">
        <f t="shared" si="7"/>
        <v>8.7880051931252014E-3</v>
      </c>
      <c r="N25" s="41">
        <f t="shared" si="8"/>
        <v>26.364015579375607</v>
      </c>
      <c r="O25">
        <v>2</v>
      </c>
      <c r="P25" t="str">
        <f>VLOOKUP(O25,Parametre!$A$12:$B$15,2,"USANN")</f>
        <v>Christine</v>
      </c>
      <c r="Q25" s="40">
        <f t="shared" si="9"/>
        <v>5.137603035980888E-2</v>
      </c>
      <c r="R25" s="40">
        <f t="shared" si="10"/>
        <v>5.137603035980888E-2</v>
      </c>
      <c r="S25" s="40" t="str">
        <f>VLOOKUP(F25,Parametre!$A$3:$D$7,4,"USANN")</f>
        <v>Christine</v>
      </c>
      <c r="T25" s="4">
        <f>VLOOKUP(B25,'årsverk_kost per årsverk'!$M$3:$Q$41,5)</f>
        <v>513.15789473684208</v>
      </c>
      <c r="U25" s="40"/>
      <c r="W25" s="67" t="str">
        <f t="shared" si="11"/>
        <v>21</v>
      </c>
      <c r="X25" s="67" t="str">
        <f t="shared" si="12"/>
        <v>2100 Grunnskole felles</v>
      </c>
      <c r="Y25" s="67" t="str">
        <f t="shared" si="13"/>
        <v>2100 Grunnskole felles</v>
      </c>
      <c r="Z25" s="67" t="str">
        <f t="shared" si="14"/>
        <v>2.Barnehage</v>
      </c>
      <c r="AA25" s="69">
        <f t="shared" si="15"/>
        <v>1875</v>
      </c>
      <c r="AB25" s="69">
        <f t="shared" si="16"/>
        <v>1875</v>
      </c>
      <c r="AC25" s="69">
        <f t="shared" si="17"/>
        <v>26.364015579375607</v>
      </c>
      <c r="AD25" s="69">
        <f t="shared" si="18"/>
        <v>26.364015579375607</v>
      </c>
      <c r="AE25" s="67" t="str">
        <f t="shared" si="19"/>
        <v>Christine</v>
      </c>
      <c r="AF25" s="70">
        <f t="shared" si="20"/>
        <v>5.137603035980888E-2</v>
      </c>
      <c r="AG25" s="70">
        <f t="shared" si="21"/>
        <v>5.137603035980888E-2</v>
      </c>
      <c r="AH25" s="67" t="str">
        <f t="shared" si="22"/>
        <v>Christine</v>
      </c>
      <c r="AI25" s="67"/>
    </row>
    <row r="26" spans="1:35" ht="15" x14ac:dyDescent="0.2">
      <c r="A26" t="str">
        <f t="shared" si="1"/>
        <v>21</v>
      </c>
      <c r="B26">
        <f t="shared" si="2"/>
        <v>2110</v>
      </c>
      <c r="C26" t="s">
        <v>483</v>
      </c>
      <c r="D26" t="s">
        <v>484</v>
      </c>
      <c r="E26" s="50" t="s">
        <v>1079</v>
      </c>
      <c r="F26" s="52">
        <f t="shared" si="23"/>
        <v>2</v>
      </c>
      <c r="G26" s="4">
        <f t="shared" si="3"/>
        <v>3000000</v>
      </c>
      <c r="H26" s="4">
        <v>15755</v>
      </c>
      <c r="I26" s="53"/>
      <c r="J26" s="41">
        <f t="shared" si="4"/>
        <v>15755</v>
      </c>
      <c r="K26" s="40">
        <f t="shared" si="5"/>
        <v>7.3842678302766696E-2</v>
      </c>
      <c r="L26" s="4">
        <f t="shared" si="6"/>
        <v>221.5280349083001</v>
      </c>
      <c r="M26" s="40">
        <f t="shared" si="7"/>
        <v>7.3842678302766696E-2</v>
      </c>
      <c r="N26" s="41">
        <f t="shared" si="8"/>
        <v>221.5280349083001</v>
      </c>
      <c r="O26">
        <v>2</v>
      </c>
      <c r="P26" t="str">
        <f>VLOOKUP(O26,Parametre!$A$12:$B$15,2,"USANN")</f>
        <v>Christine</v>
      </c>
      <c r="Q26" s="40">
        <f t="shared" si="9"/>
        <v>0.3338603151309687</v>
      </c>
      <c r="R26" s="40">
        <f t="shared" si="10"/>
        <v>0.3338603151309687</v>
      </c>
      <c r="S26" s="40" t="str">
        <f>VLOOKUP(F26,Parametre!$A$3:$D$7,4,"USANN")</f>
        <v>Christine</v>
      </c>
      <c r="T26" s="4">
        <f>VLOOKUP(B26,'årsverk_kost per årsverk'!$M$3:$Q$41,5)</f>
        <v>663.53509197820586</v>
      </c>
      <c r="U26" s="40"/>
      <c r="W26" s="67" t="str">
        <f t="shared" si="11"/>
        <v>21</v>
      </c>
      <c r="X26" s="67" t="str">
        <f t="shared" si="12"/>
        <v>2110 ALLANENGEN SKOLE</v>
      </c>
      <c r="Y26" s="67" t="str">
        <f t="shared" si="13"/>
        <v>2110 Allanengen skole</v>
      </c>
      <c r="Z26" s="67" t="str">
        <f t="shared" si="14"/>
        <v>2.Barnehage</v>
      </c>
      <c r="AA26" s="69">
        <f t="shared" si="15"/>
        <v>15755</v>
      </c>
      <c r="AB26" s="69">
        <f t="shared" si="16"/>
        <v>15755</v>
      </c>
      <c r="AC26" s="69">
        <f t="shared" si="17"/>
        <v>221.5280349083001</v>
      </c>
      <c r="AD26" s="69">
        <f t="shared" si="18"/>
        <v>221.5280349083001</v>
      </c>
      <c r="AE26" s="67" t="str">
        <f t="shared" si="19"/>
        <v>Christine</v>
      </c>
      <c r="AF26" s="70">
        <f t="shared" si="20"/>
        <v>0.3338603151309687</v>
      </c>
      <c r="AG26" s="70">
        <f t="shared" si="21"/>
        <v>0.3338603151309687</v>
      </c>
      <c r="AH26" s="67" t="str">
        <f t="shared" si="22"/>
        <v>Christine</v>
      </c>
      <c r="AI26" s="67"/>
    </row>
    <row r="27" spans="1:35" ht="15" x14ac:dyDescent="0.2">
      <c r="A27" t="str">
        <f t="shared" si="1"/>
        <v>21</v>
      </c>
      <c r="B27">
        <f t="shared" si="2"/>
        <v>2110</v>
      </c>
      <c r="C27" t="s">
        <v>483</v>
      </c>
      <c r="D27" t="s">
        <v>496</v>
      </c>
      <c r="E27" s="50" t="s">
        <v>1079</v>
      </c>
      <c r="F27" s="52">
        <f t="shared" si="23"/>
        <v>2</v>
      </c>
      <c r="G27" s="4">
        <f t="shared" si="3"/>
        <v>3000000</v>
      </c>
      <c r="H27" s="4">
        <v>3168</v>
      </c>
      <c r="I27" s="53"/>
      <c r="J27" s="41">
        <f t="shared" si="4"/>
        <v>3168</v>
      </c>
      <c r="K27" s="40">
        <f t="shared" si="5"/>
        <v>1.4848213574304341E-2</v>
      </c>
      <c r="L27" s="4">
        <f t="shared" si="6"/>
        <v>44.544640722913023</v>
      </c>
      <c r="M27" s="40">
        <f t="shared" si="7"/>
        <v>1.4848213574304341E-2</v>
      </c>
      <c r="N27" s="41">
        <f t="shared" si="8"/>
        <v>44.544640722913023</v>
      </c>
      <c r="O27">
        <v>2</v>
      </c>
      <c r="P27" t="str">
        <f>VLOOKUP(O27,Parametre!$A$12:$B$15,2,"USANN")</f>
        <v>Christine</v>
      </c>
      <c r="Q27" s="40">
        <f t="shared" si="9"/>
        <v>6.7132305828937394E-2</v>
      </c>
      <c r="R27" s="40">
        <f t="shared" si="10"/>
        <v>6.7132305828937394E-2</v>
      </c>
      <c r="S27" s="40" t="str">
        <f>VLOOKUP(F27,Parametre!$A$3:$D$7,4,"USANN")</f>
        <v>Christine</v>
      </c>
      <c r="T27" s="4">
        <f>VLOOKUP(B27,'årsverk_kost per årsverk'!$M$3:$Q$41,5)</f>
        <v>663.53509197820586</v>
      </c>
      <c r="U27" s="40"/>
      <c r="W27" s="67" t="str">
        <f t="shared" si="11"/>
        <v>21</v>
      </c>
      <c r="X27" s="67" t="str">
        <f t="shared" si="12"/>
        <v>2110 ALLANENGEN SKOLE</v>
      </c>
      <c r="Y27" s="67" t="str">
        <f t="shared" si="13"/>
        <v>2111 Allanengen Innføringsklasse</v>
      </c>
      <c r="Z27" s="67" t="str">
        <f t="shared" si="14"/>
        <v>2.Barnehage</v>
      </c>
      <c r="AA27" s="69">
        <f t="shared" si="15"/>
        <v>3168</v>
      </c>
      <c r="AB27" s="69">
        <f t="shared" si="16"/>
        <v>3168</v>
      </c>
      <c r="AC27" s="69">
        <f t="shared" si="17"/>
        <v>44.544640722913023</v>
      </c>
      <c r="AD27" s="69">
        <f t="shared" si="18"/>
        <v>44.544640722913023</v>
      </c>
      <c r="AE27" s="67" t="str">
        <f t="shared" si="19"/>
        <v>Christine</v>
      </c>
      <c r="AF27" s="70">
        <f t="shared" si="20"/>
        <v>6.7132305828937394E-2</v>
      </c>
      <c r="AG27" s="70">
        <f t="shared" si="21"/>
        <v>6.7132305828937394E-2</v>
      </c>
      <c r="AH27" s="67" t="str">
        <f t="shared" si="22"/>
        <v>Christine</v>
      </c>
      <c r="AI27" s="67"/>
    </row>
    <row r="28" spans="1:35" ht="15" x14ac:dyDescent="0.2">
      <c r="A28" t="str">
        <f t="shared" si="1"/>
        <v>21</v>
      </c>
      <c r="B28">
        <f t="shared" si="2"/>
        <v>2115</v>
      </c>
      <c r="C28" t="s">
        <v>497</v>
      </c>
      <c r="D28" t="s">
        <v>498</v>
      </c>
      <c r="E28" s="50" t="s">
        <v>1079</v>
      </c>
      <c r="F28" s="52">
        <f t="shared" si="23"/>
        <v>2</v>
      </c>
      <c r="G28" s="4">
        <f t="shared" si="3"/>
        <v>3000000</v>
      </c>
      <c r="H28" s="4">
        <v>12340</v>
      </c>
      <c r="I28" s="53"/>
      <c r="J28" s="41">
        <f t="shared" si="4"/>
        <v>12340</v>
      </c>
      <c r="K28" s="40">
        <f t="shared" si="5"/>
        <v>5.7836791511021328E-2</v>
      </c>
      <c r="L28" s="4">
        <f t="shared" si="6"/>
        <v>173.51037453306398</v>
      </c>
      <c r="M28" s="40">
        <f t="shared" si="7"/>
        <v>5.7836791511021328E-2</v>
      </c>
      <c r="N28" s="41">
        <f t="shared" si="8"/>
        <v>173.51037453306398</v>
      </c>
      <c r="O28">
        <v>2</v>
      </c>
      <c r="P28" t="str">
        <f>VLOOKUP(O28,Parametre!$A$12:$B$15,2,"USANN")</f>
        <v>Christine</v>
      </c>
      <c r="Q28" s="40">
        <f t="shared" si="9"/>
        <v>0.30731518960278936</v>
      </c>
      <c r="R28" s="40">
        <f t="shared" si="10"/>
        <v>0.30731518960278936</v>
      </c>
      <c r="S28" s="40" t="str">
        <f>VLOOKUP(F28,Parametre!$A$3:$D$7,4,"USANN")</f>
        <v>Christine</v>
      </c>
      <c r="T28" s="4">
        <f>VLOOKUP(B28,'årsverk_kost per årsverk'!$M$3:$Q$41,5)</f>
        <v>564.60071094217437</v>
      </c>
      <c r="U28" s="40"/>
      <c r="W28" s="67" t="str">
        <f t="shared" si="11"/>
        <v>21</v>
      </c>
      <c r="X28" s="67" t="str">
        <f t="shared" si="12"/>
        <v>2115 BJERKELUND SKOLE</v>
      </c>
      <c r="Y28" s="67" t="str">
        <f t="shared" si="13"/>
        <v>2115 Bjerkelund skole</v>
      </c>
      <c r="Z28" s="67" t="str">
        <f t="shared" si="14"/>
        <v>2.Barnehage</v>
      </c>
      <c r="AA28" s="69">
        <f t="shared" si="15"/>
        <v>12340</v>
      </c>
      <c r="AB28" s="69">
        <f t="shared" si="16"/>
        <v>12340</v>
      </c>
      <c r="AC28" s="69">
        <f t="shared" si="17"/>
        <v>173.51037453306398</v>
      </c>
      <c r="AD28" s="69">
        <f t="shared" si="18"/>
        <v>173.51037453306398</v>
      </c>
      <c r="AE28" s="67" t="str">
        <f t="shared" si="19"/>
        <v>Christine</v>
      </c>
      <c r="AF28" s="70">
        <f t="shared" si="20"/>
        <v>0.30731518960278936</v>
      </c>
      <c r="AG28" s="70">
        <f t="shared" si="21"/>
        <v>0.30731518960278936</v>
      </c>
      <c r="AH28" s="67" t="str">
        <f t="shared" si="22"/>
        <v>Christine</v>
      </c>
      <c r="AI28" s="67"/>
    </row>
    <row r="29" spans="1:35" ht="15" x14ac:dyDescent="0.2">
      <c r="A29" t="str">
        <f t="shared" si="1"/>
        <v>21</v>
      </c>
      <c r="B29">
        <f t="shared" si="2"/>
        <v>2120</v>
      </c>
      <c r="C29" t="s">
        <v>500</v>
      </c>
      <c r="D29" t="s">
        <v>501</v>
      </c>
      <c r="E29" s="50" t="s">
        <v>1079</v>
      </c>
      <c r="F29" s="52">
        <f t="shared" si="23"/>
        <v>2</v>
      </c>
      <c r="G29" s="4">
        <f t="shared" si="3"/>
        <v>3000000</v>
      </c>
      <c r="H29" s="4">
        <v>15353</v>
      </c>
      <c r="I29" s="53"/>
      <c r="J29" s="41">
        <f t="shared" si="4"/>
        <v>15353</v>
      </c>
      <c r="K29" s="40">
        <f t="shared" si="5"/>
        <v>7.1958529989360656E-2</v>
      </c>
      <c r="L29" s="4">
        <f t="shared" si="6"/>
        <v>215.87558996808198</v>
      </c>
      <c r="M29" s="40">
        <f t="shared" si="7"/>
        <v>7.1958529989360656E-2</v>
      </c>
      <c r="N29" s="41">
        <f t="shared" si="8"/>
        <v>215.87558996808198</v>
      </c>
      <c r="O29">
        <v>2</v>
      </c>
      <c r="P29" t="str">
        <f>VLOOKUP(O29,Parametre!$A$12:$B$15,2,"USANN")</f>
        <v>Christine</v>
      </c>
      <c r="Q29" s="40">
        <f t="shared" si="9"/>
        <v>0.3383246799273309</v>
      </c>
      <c r="R29" s="40">
        <f t="shared" si="10"/>
        <v>0.3383246799273309</v>
      </c>
      <c r="S29" s="40" t="str">
        <f>VLOOKUP(F29,Parametre!$A$3:$D$7,4,"USANN")</f>
        <v>Christine</v>
      </c>
      <c r="T29" s="4">
        <f>VLOOKUP(B29,'årsverk_kost per årsverk'!$M$3:$Q$41,5)</f>
        <v>638.0722506393862</v>
      </c>
      <c r="U29" s="40"/>
      <c r="W29" s="67" t="str">
        <f t="shared" si="11"/>
        <v>21</v>
      </c>
      <c r="X29" s="67" t="str">
        <f t="shared" si="12"/>
        <v>2120 DALABREKKA SKOLE</v>
      </c>
      <c r="Y29" s="67" t="str">
        <f t="shared" si="13"/>
        <v>2120 Dalabrekka skole</v>
      </c>
      <c r="Z29" s="67" t="str">
        <f t="shared" si="14"/>
        <v>2.Barnehage</v>
      </c>
      <c r="AA29" s="69">
        <f t="shared" si="15"/>
        <v>15353</v>
      </c>
      <c r="AB29" s="69">
        <f t="shared" si="16"/>
        <v>15353</v>
      </c>
      <c r="AC29" s="69">
        <f t="shared" si="17"/>
        <v>215.87558996808198</v>
      </c>
      <c r="AD29" s="69">
        <f t="shared" si="18"/>
        <v>215.87558996808198</v>
      </c>
      <c r="AE29" s="67" t="str">
        <f t="shared" si="19"/>
        <v>Christine</v>
      </c>
      <c r="AF29" s="70">
        <f t="shared" si="20"/>
        <v>0.3383246799273309</v>
      </c>
      <c r="AG29" s="70">
        <f t="shared" si="21"/>
        <v>0.3383246799273309</v>
      </c>
      <c r="AH29" s="67" t="str">
        <f t="shared" si="22"/>
        <v>Christine</v>
      </c>
      <c r="AI29" s="67"/>
    </row>
    <row r="30" spans="1:35" ht="15" x14ac:dyDescent="0.2">
      <c r="A30" t="str">
        <f t="shared" si="1"/>
        <v>21</v>
      </c>
      <c r="B30">
        <f t="shared" si="2"/>
        <v>2125</v>
      </c>
      <c r="C30" t="s">
        <v>505</v>
      </c>
      <c r="D30" t="s">
        <v>506</v>
      </c>
      <c r="E30" s="50" t="s">
        <v>1079</v>
      </c>
      <c r="F30" s="52">
        <f t="shared" si="23"/>
        <v>2</v>
      </c>
      <c r="G30" s="4">
        <f t="shared" si="3"/>
        <v>3000000</v>
      </c>
      <c r="H30" s="4">
        <v>13762</v>
      </c>
      <c r="I30" s="53"/>
      <c r="J30" s="41">
        <f t="shared" si="4"/>
        <v>13762</v>
      </c>
      <c r="K30" s="40">
        <f t="shared" si="5"/>
        <v>6.450161464948749E-2</v>
      </c>
      <c r="L30" s="4">
        <f t="shared" si="6"/>
        <v>193.50484394846248</v>
      </c>
      <c r="M30" s="40">
        <f t="shared" si="7"/>
        <v>6.450161464948749E-2</v>
      </c>
      <c r="N30" s="41">
        <f t="shared" si="8"/>
        <v>193.50484394846248</v>
      </c>
      <c r="O30">
        <v>2</v>
      </c>
      <c r="P30" t="str">
        <f>VLOOKUP(O30,Parametre!$A$12:$B$15,2,"USANN")</f>
        <v>Christine</v>
      </c>
      <c r="Q30" s="40">
        <f t="shared" si="9"/>
        <v>0.2467671858229557</v>
      </c>
      <c r="R30" s="40">
        <f t="shared" si="10"/>
        <v>0.2467671858229557</v>
      </c>
      <c r="S30" s="40" t="str">
        <f>VLOOKUP(F30,Parametre!$A$3:$D$7,4,"USANN")</f>
        <v>Christine</v>
      </c>
      <c r="T30" s="4">
        <f>VLOOKUP(B30,'årsverk_kost per årsverk'!$M$3:$Q$41,5)</f>
        <v>784.15954415954423</v>
      </c>
      <c r="U30" s="40"/>
      <c r="W30" s="67" t="str">
        <f t="shared" si="11"/>
        <v>21</v>
      </c>
      <c r="X30" s="67" t="str">
        <f t="shared" si="12"/>
        <v>2125 RENSVIK SKOLE</v>
      </c>
      <c r="Y30" s="67" t="str">
        <f t="shared" si="13"/>
        <v>2125 Rensvik skole</v>
      </c>
      <c r="Z30" s="67" t="str">
        <f t="shared" si="14"/>
        <v>2.Barnehage</v>
      </c>
      <c r="AA30" s="69">
        <f t="shared" si="15"/>
        <v>13762</v>
      </c>
      <c r="AB30" s="69">
        <f t="shared" si="16"/>
        <v>13762</v>
      </c>
      <c r="AC30" s="69">
        <f t="shared" si="17"/>
        <v>193.50484394846248</v>
      </c>
      <c r="AD30" s="69">
        <f t="shared" si="18"/>
        <v>193.50484394846248</v>
      </c>
      <c r="AE30" s="67" t="str">
        <f t="shared" si="19"/>
        <v>Christine</v>
      </c>
      <c r="AF30" s="70">
        <f t="shared" si="20"/>
        <v>0.2467671858229557</v>
      </c>
      <c r="AG30" s="70">
        <f t="shared" si="21"/>
        <v>0.2467671858229557</v>
      </c>
      <c r="AH30" s="67" t="str">
        <f t="shared" si="22"/>
        <v>Christine</v>
      </c>
      <c r="AI30" s="67"/>
    </row>
    <row r="31" spans="1:35" ht="15" x14ac:dyDescent="0.2">
      <c r="A31" t="str">
        <f t="shared" si="1"/>
        <v>21</v>
      </c>
      <c r="B31">
        <f t="shared" si="2"/>
        <v>2130</v>
      </c>
      <c r="C31" t="s">
        <v>508</v>
      </c>
      <c r="D31" t="s">
        <v>509</v>
      </c>
      <c r="E31" s="50" t="s">
        <v>1079</v>
      </c>
      <c r="F31" s="52">
        <f t="shared" si="23"/>
        <v>2</v>
      </c>
      <c r="G31" s="4">
        <f t="shared" si="3"/>
        <v>3000000</v>
      </c>
      <c r="H31" s="4">
        <v>21201</v>
      </c>
      <c r="I31" s="53"/>
      <c r="J31" s="41">
        <f t="shared" si="4"/>
        <v>21201</v>
      </c>
      <c r="K31" s="40">
        <f t="shared" si="5"/>
        <v>9.936773231970529E-2</v>
      </c>
      <c r="L31" s="4">
        <f t="shared" si="6"/>
        <v>298.10319695911585</v>
      </c>
      <c r="M31" s="40">
        <f t="shared" si="7"/>
        <v>9.936773231970529E-2</v>
      </c>
      <c r="N31" s="41">
        <f t="shared" si="8"/>
        <v>298.10319695911585</v>
      </c>
      <c r="O31">
        <v>2</v>
      </c>
      <c r="P31" t="str">
        <f>VLOOKUP(O31,Parametre!$A$12:$B$15,2,"USANN")</f>
        <v>Christine</v>
      </c>
      <c r="Q31" s="40">
        <f t="shared" si="9"/>
        <v>0.49775261413861144</v>
      </c>
      <c r="R31" s="40">
        <f t="shared" si="10"/>
        <v>0.49775261413861144</v>
      </c>
      <c r="S31" s="40" t="str">
        <f>VLOOKUP(F31,Parametre!$A$3:$D$7,4,"USANN")</f>
        <v>Christine</v>
      </c>
      <c r="T31" s="4">
        <f>VLOOKUP(B31,'årsverk_kost per årsverk'!$M$3:$Q$41,5)</f>
        <v>598.89830508474574</v>
      </c>
      <c r="U31" s="40"/>
      <c r="W31" s="67" t="str">
        <f t="shared" si="11"/>
        <v>21</v>
      </c>
      <c r="X31" s="67" t="str">
        <f t="shared" si="12"/>
        <v>2130 DALE BARNESKOLE</v>
      </c>
      <c r="Y31" s="67" t="str">
        <f t="shared" si="13"/>
        <v>2130 Dale barneskole</v>
      </c>
      <c r="Z31" s="67" t="str">
        <f t="shared" si="14"/>
        <v>2.Barnehage</v>
      </c>
      <c r="AA31" s="69">
        <f t="shared" si="15"/>
        <v>21201</v>
      </c>
      <c r="AB31" s="69">
        <f t="shared" si="16"/>
        <v>21201</v>
      </c>
      <c r="AC31" s="69">
        <f t="shared" si="17"/>
        <v>298.10319695911585</v>
      </c>
      <c r="AD31" s="69">
        <f t="shared" si="18"/>
        <v>298.10319695911585</v>
      </c>
      <c r="AE31" s="67" t="str">
        <f t="shared" si="19"/>
        <v>Christine</v>
      </c>
      <c r="AF31" s="70">
        <f t="shared" si="20"/>
        <v>0.49775261413861144</v>
      </c>
      <c r="AG31" s="70">
        <f t="shared" si="21"/>
        <v>0.49775261413861144</v>
      </c>
      <c r="AH31" s="67" t="str">
        <f t="shared" si="22"/>
        <v>Christine</v>
      </c>
      <c r="AI31" s="67"/>
    </row>
    <row r="32" spans="1:35" ht="15" x14ac:dyDescent="0.2">
      <c r="A32" t="str">
        <f t="shared" si="1"/>
        <v>21</v>
      </c>
      <c r="B32">
        <f t="shared" si="2"/>
        <v>2135</v>
      </c>
      <c r="C32" t="s">
        <v>510</v>
      </c>
      <c r="D32" t="s">
        <v>511</v>
      </c>
      <c r="E32" s="50" t="s">
        <v>1079</v>
      </c>
      <c r="F32" s="52">
        <f t="shared" si="23"/>
        <v>2</v>
      </c>
      <c r="G32" s="4">
        <f t="shared" si="3"/>
        <v>3000000</v>
      </c>
      <c r="H32" s="4">
        <v>9562</v>
      </c>
      <c r="I32" s="53"/>
      <c r="J32" s="41">
        <f t="shared" si="4"/>
        <v>9562</v>
      </c>
      <c r="K32" s="40">
        <f t="shared" si="5"/>
        <v>4.4816483016887031E-2</v>
      </c>
      <c r="L32" s="4">
        <f t="shared" si="6"/>
        <v>134.44944905066109</v>
      </c>
      <c r="M32" s="40">
        <f t="shared" si="7"/>
        <v>4.4816483016887031E-2</v>
      </c>
      <c r="N32" s="41">
        <f t="shared" si="8"/>
        <v>134.44944905066109</v>
      </c>
      <c r="O32">
        <v>2</v>
      </c>
      <c r="P32" t="str">
        <f>VLOOKUP(O32,Parametre!$A$12:$B$15,2,"USANN")</f>
        <v>Christine</v>
      </c>
      <c r="Q32" s="40">
        <f t="shared" si="9"/>
        <v>0.21856985716021424</v>
      </c>
      <c r="R32" s="40">
        <f t="shared" si="10"/>
        <v>0.21856985716021424</v>
      </c>
      <c r="S32" s="40" t="str">
        <f>VLOOKUP(F32,Parametre!$A$3:$D$7,4,"USANN")</f>
        <v>Christine</v>
      </c>
      <c r="T32" s="4">
        <f>VLOOKUP(B32,'årsverk_kost per årsverk'!$M$3:$Q$41,5)</f>
        <v>615.13262074425973</v>
      </c>
      <c r="U32" s="40"/>
      <c r="W32" s="67" t="str">
        <f t="shared" si="11"/>
        <v>21</v>
      </c>
      <c r="X32" s="67" t="str">
        <f t="shared" si="12"/>
        <v>2135 FREI SKOLE</v>
      </c>
      <c r="Y32" s="67" t="str">
        <f t="shared" si="13"/>
        <v>2135 Frei skole</v>
      </c>
      <c r="Z32" s="67" t="str">
        <f t="shared" si="14"/>
        <v>2.Barnehage</v>
      </c>
      <c r="AA32" s="69">
        <f t="shared" si="15"/>
        <v>9562</v>
      </c>
      <c r="AB32" s="69">
        <f t="shared" si="16"/>
        <v>9562</v>
      </c>
      <c r="AC32" s="69">
        <f t="shared" si="17"/>
        <v>134.44944905066109</v>
      </c>
      <c r="AD32" s="69">
        <f t="shared" si="18"/>
        <v>134.44944905066109</v>
      </c>
      <c r="AE32" s="67" t="str">
        <f t="shared" si="19"/>
        <v>Christine</v>
      </c>
      <c r="AF32" s="70">
        <f t="shared" si="20"/>
        <v>0.21856985716021424</v>
      </c>
      <c r="AG32" s="70">
        <f t="shared" si="21"/>
        <v>0.21856985716021424</v>
      </c>
      <c r="AH32" s="67" t="str">
        <f t="shared" si="22"/>
        <v>Christine</v>
      </c>
      <c r="AI32" s="67"/>
    </row>
    <row r="33" spans="1:35" ht="15" x14ac:dyDescent="0.2">
      <c r="A33" t="str">
        <f t="shared" si="1"/>
        <v>21</v>
      </c>
      <c r="B33">
        <f t="shared" si="2"/>
        <v>2140</v>
      </c>
      <c r="C33" t="s">
        <v>513</v>
      </c>
      <c r="D33" t="s">
        <v>514</v>
      </c>
      <c r="E33" s="50" t="s">
        <v>1079</v>
      </c>
      <c r="F33" s="52">
        <f t="shared" si="23"/>
        <v>2</v>
      </c>
      <c r="G33" s="4">
        <f t="shared" si="3"/>
        <v>3000000</v>
      </c>
      <c r="H33" s="4">
        <v>9935</v>
      </c>
      <c r="I33" s="53"/>
      <c r="J33" s="41">
        <f t="shared" si="4"/>
        <v>9935</v>
      </c>
      <c r="K33" s="40">
        <f t="shared" si="5"/>
        <v>4.6564710183306074E-2</v>
      </c>
      <c r="L33" s="4">
        <f t="shared" si="6"/>
        <v>139.69413054991821</v>
      </c>
      <c r="M33" s="40">
        <f t="shared" si="7"/>
        <v>4.6564710183306074E-2</v>
      </c>
      <c r="N33" s="41">
        <f t="shared" si="8"/>
        <v>139.69413054991821</v>
      </c>
      <c r="O33">
        <v>2</v>
      </c>
      <c r="P33" t="str">
        <f>VLOOKUP(O33,Parametre!$A$12:$B$15,2,"USANN")</f>
        <v>Christine</v>
      </c>
      <c r="Q33" s="40">
        <f t="shared" si="9"/>
        <v>0.24011534189215936</v>
      </c>
      <c r="R33" s="40">
        <f t="shared" si="10"/>
        <v>0.24011534189215936</v>
      </c>
      <c r="S33" s="40" t="str">
        <f>VLOOKUP(F33,Parametre!$A$3:$D$7,4,"USANN")</f>
        <v>Christine</v>
      </c>
      <c r="T33" s="4">
        <f>VLOOKUP(B33,'årsverk_kost per årsverk'!$M$3:$Q$41,5)</f>
        <v>581.77927927927931</v>
      </c>
      <c r="U33" s="40"/>
      <c r="W33" s="67" t="str">
        <f t="shared" si="11"/>
        <v>21</v>
      </c>
      <c r="X33" s="67" t="str">
        <f t="shared" si="12"/>
        <v>2140 GOMALANDET SKOLE</v>
      </c>
      <c r="Y33" s="67" t="str">
        <f t="shared" si="13"/>
        <v>2140 Gomalandet skole</v>
      </c>
      <c r="Z33" s="67" t="str">
        <f t="shared" si="14"/>
        <v>2.Barnehage</v>
      </c>
      <c r="AA33" s="69">
        <f t="shared" si="15"/>
        <v>9935</v>
      </c>
      <c r="AB33" s="69">
        <f t="shared" si="16"/>
        <v>9935</v>
      </c>
      <c r="AC33" s="69">
        <f t="shared" si="17"/>
        <v>139.69413054991821</v>
      </c>
      <c r="AD33" s="69">
        <f t="shared" si="18"/>
        <v>139.69413054991821</v>
      </c>
      <c r="AE33" s="67" t="str">
        <f t="shared" si="19"/>
        <v>Christine</v>
      </c>
      <c r="AF33" s="70">
        <f t="shared" si="20"/>
        <v>0.24011534189215936</v>
      </c>
      <c r="AG33" s="70">
        <f t="shared" si="21"/>
        <v>0.24011534189215936</v>
      </c>
      <c r="AH33" s="67" t="str">
        <f t="shared" si="22"/>
        <v>Christine</v>
      </c>
      <c r="AI33" s="67"/>
    </row>
    <row r="34" spans="1:35" ht="15" x14ac:dyDescent="0.2">
      <c r="A34" t="str">
        <f t="shared" si="1"/>
        <v>21</v>
      </c>
      <c r="B34">
        <f t="shared" si="2"/>
        <v>2150</v>
      </c>
      <c r="C34" t="s">
        <v>515</v>
      </c>
      <c r="D34" t="s">
        <v>516</v>
      </c>
      <c r="E34" s="50" t="s">
        <v>1079</v>
      </c>
      <c r="F34" s="52">
        <f t="shared" si="23"/>
        <v>2</v>
      </c>
      <c r="G34" s="4">
        <f t="shared" si="3"/>
        <v>3000000</v>
      </c>
      <c r="H34" s="4">
        <v>8209</v>
      </c>
      <c r="I34" s="53"/>
      <c r="J34" s="41">
        <f t="shared" si="4"/>
        <v>8209</v>
      </c>
      <c r="K34" s="40">
        <f t="shared" si="5"/>
        <v>3.8475058469527888E-2</v>
      </c>
      <c r="L34" s="4">
        <f t="shared" si="6"/>
        <v>115.42517540858366</v>
      </c>
      <c r="M34" s="40">
        <f t="shared" si="7"/>
        <v>3.8475058469527888E-2</v>
      </c>
      <c r="N34" s="41">
        <f t="shared" si="8"/>
        <v>115.42517540858366</v>
      </c>
      <c r="O34">
        <v>2</v>
      </c>
      <c r="P34" t="str">
        <f>VLOOKUP(O34,Parametre!$A$12:$B$15,2,"USANN")</f>
        <v>Christine</v>
      </c>
      <c r="Q34" s="40">
        <f t="shared" si="9"/>
        <v>0.17132554124197316</v>
      </c>
      <c r="R34" s="40">
        <f t="shared" si="10"/>
        <v>0.17132554124197316</v>
      </c>
      <c r="S34" s="40" t="str">
        <f>VLOOKUP(F34,Parametre!$A$3:$D$7,4,"USANN")</f>
        <v>Christine</v>
      </c>
      <c r="T34" s="4">
        <f>VLOOKUP(B34,'årsverk_kost per årsverk'!$M$3:$Q$41,5)</f>
        <v>673.71843434343441</v>
      </c>
      <c r="U34" s="40"/>
      <c r="W34" s="67" t="str">
        <f t="shared" si="11"/>
        <v>21</v>
      </c>
      <c r="X34" s="67" t="str">
        <f t="shared" si="12"/>
        <v>2150 INNLANDET SKOLE</v>
      </c>
      <c r="Y34" s="67" t="str">
        <f t="shared" si="13"/>
        <v>2150 Innlandet skole</v>
      </c>
      <c r="Z34" s="67" t="str">
        <f t="shared" si="14"/>
        <v>2.Barnehage</v>
      </c>
      <c r="AA34" s="69">
        <f t="shared" si="15"/>
        <v>8209</v>
      </c>
      <c r="AB34" s="69">
        <f t="shared" si="16"/>
        <v>8209</v>
      </c>
      <c r="AC34" s="69">
        <f t="shared" si="17"/>
        <v>115.42517540858366</v>
      </c>
      <c r="AD34" s="69">
        <f t="shared" si="18"/>
        <v>115.42517540858366</v>
      </c>
      <c r="AE34" s="67" t="str">
        <f t="shared" si="19"/>
        <v>Christine</v>
      </c>
      <c r="AF34" s="70">
        <f t="shared" si="20"/>
        <v>0.17132554124197316</v>
      </c>
      <c r="AG34" s="70">
        <f t="shared" si="21"/>
        <v>0.17132554124197316</v>
      </c>
      <c r="AH34" s="67" t="str">
        <f t="shared" si="22"/>
        <v>Christine</v>
      </c>
      <c r="AI34" s="67"/>
    </row>
    <row r="35" spans="1:35" ht="15" x14ac:dyDescent="0.2">
      <c r="A35" t="str">
        <f t="shared" si="1"/>
        <v>21</v>
      </c>
      <c r="B35">
        <f t="shared" si="2"/>
        <v>2160</v>
      </c>
      <c r="C35" t="s">
        <v>518</v>
      </c>
      <c r="D35" t="s">
        <v>519</v>
      </c>
      <c r="E35" s="50" t="s">
        <v>1079</v>
      </c>
      <c r="F35" s="52">
        <f t="shared" si="23"/>
        <v>2</v>
      </c>
      <c r="G35" s="4">
        <f t="shared" si="3"/>
        <v>3000000</v>
      </c>
      <c r="H35" s="4">
        <v>13695</v>
      </c>
      <c r="I35" s="53"/>
      <c r="J35" s="41">
        <f t="shared" si="4"/>
        <v>13695</v>
      </c>
      <c r="K35" s="40">
        <f t="shared" si="5"/>
        <v>6.4187589930586472E-2</v>
      </c>
      <c r="L35" s="4">
        <f t="shared" si="6"/>
        <v>192.56276979175939</v>
      </c>
      <c r="M35" s="40">
        <f t="shared" si="7"/>
        <v>6.4187589930586472E-2</v>
      </c>
      <c r="N35" s="41">
        <f t="shared" si="8"/>
        <v>192.56276979175939</v>
      </c>
      <c r="O35">
        <v>2</v>
      </c>
      <c r="P35" t="str">
        <f>VLOOKUP(O35,Parametre!$A$12:$B$15,2,"USANN")</f>
        <v>Christine</v>
      </c>
      <c r="Q35" s="40">
        <f t="shared" si="9"/>
        <v>0.26105513026617821</v>
      </c>
      <c r="R35" s="40">
        <f t="shared" si="10"/>
        <v>0.26105513026617821</v>
      </c>
      <c r="S35" s="40" t="str">
        <f>VLOOKUP(F35,Parametre!$A$3:$D$7,4,"USANN")</f>
        <v>Christine</v>
      </c>
      <c r="T35" s="4">
        <f>VLOOKUP(B35,'årsverk_kost per årsverk'!$M$3:$Q$41,5)</f>
        <v>737.63258203513431</v>
      </c>
      <c r="U35" s="40"/>
      <c r="W35" s="67" t="str">
        <f t="shared" si="11"/>
        <v>21</v>
      </c>
      <c r="X35" s="67" t="str">
        <f t="shared" si="12"/>
        <v>2160 NORDLANDET BARNESKOLE</v>
      </c>
      <c r="Y35" s="67" t="str">
        <f t="shared" si="13"/>
        <v>2160 Nordlandet skole</v>
      </c>
      <c r="Z35" s="67" t="str">
        <f t="shared" si="14"/>
        <v>2.Barnehage</v>
      </c>
      <c r="AA35" s="69">
        <f t="shared" si="15"/>
        <v>13695</v>
      </c>
      <c r="AB35" s="69">
        <f t="shared" si="16"/>
        <v>13695</v>
      </c>
      <c r="AC35" s="69">
        <f t="shared" si="17"/>
        <v>192.56276979175939</v>
      </c>
      <c r="AD35" s="69">
        <f t="shared" si="18"/>
        <v>192.56276979175939</v>
      </c>
      <c r="AE35" s="67" t="str">
        <f t="shared" si="19"/>
        <v>Christine</v>
      </c>
      <c r="AF35" s="70">
        <f t="shared" si="20"/>
        <v>0.26105513026617821</v>
      </c>
      <c r="AG35" s="70">
        <f t="shared" si="21"/>
        <v>0.26105513026617821</v>
      </c>
      <c r="AH35" s="67" t="str">
        <f t="shared" si="22"/>
        <v>Christine</v>
      </c>
      <c r="AI35" s="67"/>
    </row>
    <row r="36" spans="1:35" ht="15" x14ac:dyDescent="0.2">
      <c r="A36" t="str">
        <f t="shared" si="1"/>
        <v>21</v>
      </c>
      <c r="B36">
        <f t="shared" si="2"/>
        <v>2170</v>
      </c>
      <c r="C36" t="s">
        <v>520</v>
      </c>
      <c r="D36" t="s">
        <v>521</v>
      </c>
      <c r="E36" s="50" t="s">
        <v>1079</v>
      </c>
      <c r="F36" s="52">
        <f t="shared" si="23"/>
        <v>2</v>
      </c>
      <c r="G36" s="4">
        <f t="shared" si="3"/>
        <v>3000000</v>
      </c>
      <c r="H36" s="4">
        <v>20041</v>
      </c>
      <c r="I36" s="53"/>
      <c r="J36" s="41">
        <f t="shared" si="4"/>
        <v>20041</v>
      </c>
      <c r="K36" s="40">
        <f t="shared" si="5"/>
        <v>9.3930886440225167E-2</v>
      </c>
      <c r="L36" s="4">
        <f t="shared" si="6"/>
        <v>281.79265932067545</v>
      </c>
      <c r="M36" s="40">
        <f t="shared" si="7"/>
        <v>9.3930886440225167E-2</v>
      </c>
      <c r="N36" s="41">
        <f t="shared" si="8"/>
        <v>281.79265932067545</v>
      </c>
      <c r="O36">
        <v>2</v>
      </c>
      <c r="P36" t="str">
        <f>VLOOKUP(O36,Parametre!$A$12:$B$15,2,"USANN")</f>
        <v>Christine</v>
      </c>
      <c r="Q36" s="40">
        <f t="shared" si="9"/>
        <v>0.4063568018846182</v>
      </c>
      <c r="R36" s="40">
        <f t="shared" si="10"/>
        <v>0.4063568018846182</v>
      </c>
      <c r="S36" s="40" t="str">
        <f>VLOOKUP(F36,Parametre!$A$3:$D$7,4,"USANN")</f>
        <v>Christine</v>
      </c>
      <c r="T36" s="4">
        <f>VLOOKUP(B36,'årsverk_kost per årsverk'!$M$3:$Q$41,5)</f>
        <v>693.46116027531946</v>
      </c>
      <c r="U36" s="40"/>
      <c r="W36" s="67" t="str">
        <f t="shared" si="11"/>
        <v>21</v>
      </c>
      <c r="X36" s="67" t="str">
        <f t="shared" si="12"/>
        <v>2170 ATLANTEN UNGDOMSSKOLE</v>
      </c>
      <c r="Y36" s="67" t="str">
        <f t="shared" si="13"/>
        <v>2170 Atlanten ungdomsskole</v>
      </c>
      <c r="Z36" s="67" t="str">
        <f t="shared" si="14"/>
        <v>2.Barnehage</v>
      </c>
      <c r="AA36" s="69">
        <f t="shared" si="15"/>
        <v>20041</v>
      </c>
      <c r="AB36" s="69">
        <f t="shared" si="16"/>
        <v>20041</v>
      </c>
      <c r="AC36" s="69">
        <f t="shared" si="17"/>
        <v>281.79265932067545</v>
      </c>
      <c r="AD36" s="69">
        <f t="shared" si="18"/>
        <v>281.79265932067545</v>
      </c>
      <c r="AE36" s="67" t="str">
        <f t="shared" si="19"/>
        <v>Christine</v>
      </c>
      <c r="AF36" s="70">
        <f t="shared" si="20"/>
        <v>0.4063568018846182</v>
      </c>
      <c r="AG36" s="70">
        <f t="shared" si="21"/>
        <v>0.4063568018846182</v>
      </c>
      <c r="AH36" s="67" t="str">
        <f t="shared" si="22"/>
        <v>Christine</v>
      </c>
      <c r="AI36" s="67"/>
    </row>
    <row r="37" spans="1:35" ht="15" x14ac:dyDescent="0.2">
      <c r="A37" t="str">
        <f t="shared" si="1"/>
        <v>21</v>
      </c>
      <c r="B37">
        <f t="shared" si="2"/>
        <v>2170</v>
      </c>
      <c r="C37" t="s">
        <v>520</v>
      </c>
      <c r="D37" t="s">
        <v>523</v>
      </c>
      <c r="E37" s="50" t="s">
        <v>1079</v>
      </c>
      <c r="F37" s="52">
        <f t="shared" si="23"/>
        <v>2</v>
      </c>
      <c r="G37" s="4">
        <f t="shared" si="3"/>
        <v>3000000</v>
      </c>
      <c r="H37" s="4">
        <v>2744</v>
      </c>
      <c r="I37" s="53"/>
      <c r="J37" s="41">
        <f t="shared" si="4"/>
        <v>2744</v>
      </c>
      <c r="K37" s="40">
        <f t="shared" si="5"/>
        <v>1.2860952666632296E-2</v>
      </c>
      <c r="L37" s="4">
        <f t="shared" si="6"/>
        <v>38.582857999896895</v>
      </c>
      <c r="M37" s="40">
        <f t="shared" si="7"/>
        <v>1.2860952666632296E-2</v>
      </c>
      <c r="N37" s="41">
        <f t="shared" si="8"/>
        <v>38.582857999896895</v>
      </c>
      <c r="O37">
        <v>2</v>
      </c>
      <c r="P37" t="str">
        <f>VLOOKUP(O37,Parametre!$A$12:$B$15,2,"USANN")</f>
        <v>Christine</v>
      </c>
      <c r="Q37" s="40">
        <f t="shared" si="9"/>
        <v>5.5638095123566322E-2</v>
      </c>
      <c r="R37" s="40">
        <f t="shared" si="10"/>
        <v>5.5638095123566322E-2</v>
      </c>
      <c r="S37" s="40" t="str">
        <f>VLOOKUP(F37,Parametre!$A$3:$D$7,4,"USANN")</f>
        <v>Christine</v>
      </c>
      <c r="T37" s="4">
        <f>VLOOKUP(B37,'årsverk_kost per årsverk'!$M$3:$Q$41,5)</f>
        <v>693.46116027531946</v>
      </c>
      <c r="U37" s="40"/>
      <c r="W37" s="67" t="str">
        <f t="shared" si="11"/>
        <v>21</v>
      </c>
      <c r="X37" s="67" t="str">
        <f t="shared" si="12"/>
        <v>2170 ATLANTEN UNGDOMSSKOLE</v>
      </c>
      <c r="Y37" s="67" t="str">
        <f t="shared" si="13"/>
        <v>2171 Levende Vågen</v>
      </c>
      <c r="Z37" s="67" t="str">
        <f t="shared" si="14"/>
        <v>2.Barnehage</v>
      </c>
      <c r="AA37" s="69">
        <f t="shared" si="15"/>
        <v>2744</v>
      </c>
      <c r="AB37" s="69">
        <f t="shared" si="16"/>
        <v>2744</v>
      </c>
      <c r="AC37" s="69">
        <f t="shared" si="17"/>
        <v>38.582857999896895</v>
      </c>
      <c r="AD37" s="69">
        <f t="shared" si="18"/>
        <v>38.582857999896895</v>
      </c>
      <c r="AE37" s="67" t="str">
        <f t="shared" si="19"/>
        <v>Christine</v>
      </c>
      <c r="AF37" s="70">
        <f t="shared" si="20"/>
        <v>5.5638095123566322E-2</v>
      </c>
      <c r="AG37" s="70">
        <f t="shared" si="21"/>
        <v>5.5638095123566322E-2</v>
      </c>
      <c r="AH37" s="67" t="str">
        <f t="shared" si="22"/>
        <v>Christine</v>
      </c>
      <c r="AI37" s="67"/>
    </row>
    <row r="38" spans="1:35" ht="15" x14ac:dyDescent="0.2">
      <c r="A38" t="str">
        <f t="shared" si="1"/>
        <v>21</v>
      </c>
      <c r="B38">
        <f t="shared" si="2"/>
        <v>2175</v>
      </c>
      <c r="C38" t="s">
        <v>526</v>
      </c>
      <c r="D38" t="s">
        <v>527</v>
      </c>
      <c r="E38" s="50" t="s">
        <v>1079</v>
      </c>
      <c r="F38" s="52">
        <f t="shared" si="23"/>
        <v>2</v>
      </c>
      <c r="G38" s="4">
        <f t="shared" si="3"/>
        <v>3000000</v>
      </c>
      <c r="H38" s="4">
        <v>18364</v>
      </c>
      <c r="I38" s="53"/>
      <c r="J38" s="41">
        <f t="shared" si="4"/>
        <v>18364</v>
      </c>
      <c r="K38" s="40">
        <f t="shared" si="5"/>
        <v>8.6070894595493982E-2</v>
      </c>
      <c r="L38" s="4">
        <f t="shared" si="6"/>
        <v>258.21268378648193</v>
      </c>
      <c r="M38" s="40">
        <f t="shared" si="7"/>
        <v>8.6070894595493982E-2</v>
      </c>
      <c r="N38" s="41">
        <f t="shared" si="8"/>
        <v>258.21268378648193</v>
      </c>
      <c r="O38">
        <v>2</v>
      </c>
      <c r="P38" t="str">
        <f>VLOOKUP(O38,Parametre!$A$12:$B$15,2,"USANN")</f>
        <v>Christine</v>
      </c>
      <c r="Q38" s="40">
        <f t="shared" si="9"/>
        <v>0.35744737922757125</v>
      </c>
      <c r="R38" s="40">
        <f t="shared" si="10"/>
        <v>0.35744737922757125</v>
      </c>
      <c r="S38" s="40" t="str">
        <f>VLOOKUP(F38,Parametre!$A$3:$D$7,4,"USANN")</f>
        <v>Christine</v>
      </c>
      <c r="T38" s="4">
        <f>VLOOKUP(B38,'årsverk_kost per årsverk'!$M$3:$Q$41,5)</f>
        <v>722.37956911159529</v>
      </c>
      <c r="U38" s="40"/>
      <c r="W38" s="67" t="str">
        <f t="shared" si="11"/>
        <v>21</v>
      </c>
      <c r="X38" s="67" t="str">
        <f t="shared" si="12"/>
        <v>2175 FREI UNGDOMSSKOLE</v>
      </c>
      <c r="Y38" s="67" t="str">
        <f t="shared" si="13"/>
        <v>2175 Frei ungdomsskole</v>
      </c>
      <c r="Z38" s="67" t="str">
        <f t="shared" si="14"/>
        <v>2.Barnehage</v>
      </c>
      <c r="AA38" s="69">
        <f t="shared" si="15"/>
        <v>18364</v>
      </c>
      <c r="AB38" s="69">
        <f t="shared" si="16"/>
        <v>18364</v>
      </c>
      <c r="AC38" s="69">
        <f t="shared" si="17"/>
        <v>258.21268378648193</v>
      </c>
      <c r="AD38" s="69">
        <f t="shared" si="18"/>
        <v>258.21268378648193</v>
      </c>
      <c r="AE38" s="67" t="str">
        <f t="shared" si="19"/>
        <v>Christine</v>
      </c>
      <c r="AF38" s="70">
        <f t="shared" si="20"/>
        <v>0.35744737922757125</v>
      </c>
      <c r="AG38" s="70">
        <f t="shared" si="21"/>
        <v>0.35744737922757125</v>
      </c>
      <c r="AH38" s="67" t="str">
        <f t="shared" si="22"/>
        <v>Christine</v>
      </c>
      <c r="AI38" s="67"/>
    </row>
    <row r="39" spans="1:35" ht="15" x14ac:dyDescent="0.2">
      <c r="A39" t="str">
        <f t="shared" si="1"/>
        <v>21</v>
      </c>
      <c r="B39">
        <f t="shared" si="2"/>
        <v>2180</v>
      </c>
      <c r="C39" t="s">
        <v>529</v>
      </c>
      <c r="D39" t="s">
        <v>530</v>
      </c>
      <c r="E39" s="50" t="s">
        <v>1079</v>
      </c>
      <c r="F39" s="52">
        <f t="shared" si="23"/>
        <v>2</v>
      </c>
      <c r="G39" s="4">
        <f t="shared" si="3"/>
        <v>3000000</v>
      </c>
      <c r="H39" s="4">
        <v>22736</v>
      </c>
      <c r="I39" s="53"/>
      <c r="J39" s="41">
        <f t="shared" si="4"/>
        <v>22736</v>
      </c>
      <c r="K39" s="40">
        <f t="shared" si="5"/>
        <v>0.10656217923781044</v>
      </c>
      <c r="L39" s="4">
        <f t="shared" si="6"/>
        <v>319.68653771343133</v>
      </c>
      <c r="M39" s="40">
        <f t="shared" si="7"/>
        <v>0.10656217923781044</v>
      </c>
      <c r="N39" s="41">
        <f t="shared" si="8"/>
        <v>319.68653771343133</v>
      </c>
      <c r="O39">
        <v>2</v>
      </c>
      <c r="P39" t="str">
        <f>VLOOKUP(O39,Parametre!$A$12:$B$15,2,"USANN")</f>
        <v>Christine</v>
      </c>
      <c r="Q39" s="40">
        <f t="shared" si="9"/>
        <v>0.48652559950419427</v>
      </c>
      <c r="R39" s="40">
        <f t="shared" si="10"/>
        <v>0.48652559950419427</v>
      </c>
      <c r="S39" s="40" t="str">
        <f>VLOOKUP(F39,Parametre!$A$3:$D$7,4,"USANN")</f>
        <v>Christine</v>
      </c>
      <c r="T39" s="4">
        <f>VLOOKUP(B39,'årsverk_kost per årsverk'!$M$3:$Q$41,5)</f>
        <v>657.08061002178647</v>
      </c>
      <c r="U39" s="40"/>
      <c r="W39" s="67" t="str">
        <f t="shared" si="11"/>
        <v>21</v>
      </c>
      <c r="X39" s="67" t="str">
        <f t="shared" si="12"/>
        <v>2180 NORDLANDET UNGDOMSSKOLE</v>
      </c>
      <c r="Y39" s="67" t="str">
        <f t="shared" si="13"/>
        <v>2180 Nordlandet ungdomsskole</v>
      </c>
      <c r="Z39" s="67" t="str">
        <f t="shared" si="14"/>
        <v>2.Barnehage</v>
      </c>
      <c r="AA39" s="69">
        <f t="shared" si="15"/>
        <v>22736</v>
      </c>
      <c r="AB39" s="69">
        <f t="shared" si="16"/>
        <v>22736</v>
      </c>
      <c r="AC39" s="69">
        <f t="shared" si="17"/>
        <v>319.68653771343133</v>
      </c>
      <c r="AD39" s="69">
        <f t="shared" si="18"/>
        <v>319.68653771343133</v>
      </c>
      <c r="AE39" s="67" t="str">
        <f t="shared" si="19"/>
        <v>Christine</v>
      </c>
      <c r="AF39" s="70">
        <f t="shared" si="20"/>
        <v>0.48652559950419427</v>
      </c>
      <c r="AG39" s="70">
        <f t="shared" si="21"/>
        <v>0.48652559950419427</v>
      </c>
      <c r="AH39" s="67" t="str">
        <f t="shared" si="22"/>
        <v>Christine</v>
      </c>
      <c r="AI39" s="67"/>
    </row>
    <row r="40" spans="1:35" ht="15" x14ac:dyDescent="0.2">
      <c r="A40" t="str">
        <f t="shared" ref="A40:A71" si="24">LEFT(B40,2)</f>
        <v>21</v>
      </c>
      <c r="B40">
        <f t="shared" ref="B40:B71" si="25">LEFT(C40,4)*1</f>
        <v>2190</v>
      </c>
      <c r="C40" t="s">
        <v>532</v>
      </c>
      <c r="D40" t="s">
        <v>533</v>
      </c>
      <c r="E40" s="50" t="s">
        <v>1079</v>
      </c>
      <c r="F40" s="52">
        <f t="shared" si="23"/>
        <v>2</v>
      </c>
      <c r="G40" s="4">
        <f t="shared" ref="G40:G71" si="26">VLOOKUP(F40,$G$1:$L$5,6,"USANN")</f>
        <v>3000000</v>
      </c>
      <c r="H40" s="4">
        <v>12904</v>
      </c>
      <c r="I40" s="53"/>
      <c r="J40" s="41">
        <f t="shared" ref="J40:J71" si="27">H40+I40</f>
        <v>12904</v>
      </c>
      <c r="K40" s="40">
        <f t="shared" ref="K40:K71" si="28">H40/VLOOKUP(F40,$G$1:$J$5,2,"USANN")</f>
        <v>6.0480223473113388E-2</v>
      </c>
      <c r="L40" s="4">
        <f t="shared" ref="L40:L71" si="29">K40*G40/1000</f>
        <v>181.44067041934017</v>
      </c>
      <c r="M40" s="40">
        <f t="shared" ref="M40:M71" si="30">J40/VLOOKUP(F40,$G$1:$J$5,4,"USANN")</f>
        <v>6.0480223473113388E-2</v>
      </c>
      <c r="N40" s="41">
        <f t="shared" ref="N40:N71" si="31">G40*M40/1000</f>
        <v>181.44067041934017</v>
      </c>
      <c r="O40">
        <v>2</v>
      </c>
      <c r="P40" t="str">
        <f>VLOOKUP(O40,Parametre!$A$12:$B$15,2,"USANN")</f>
        <v>Christine</v>
      </c>
      <c r="Q40" s="40">
        <f t="shared" ref="Q40:Q71" si="32">L40/T40</f>
        <v>0.27613152427877036</v>
      </c>
      <c r="R40" s="40">
        <f t="shared" ref="R40:R71" si="33">N40/T40</f>
        <v>0.27613152427877036</v>
      </c>
      <c r="S40" s="40" t="str">
        <f>VLOOKUP(F40,Parametre!$A$3:$D$7,4,"USANN")</f>
        <v>Christine</v>
      </c>
      <c r="T40" s="4">
        <f>VLOOKUP(B40,'årsverk_kost per årsverk'!$M$3:$Q$41,5)</f>
        <v>657.08061002178647</v>
      </c>
      <c r="U40" s="40"/>
      <c r="W40" s="67" t="str">
        <f t="shared" si="11"/>
        <v>21</v>
      </c>
      <c r="X40" s="67" t="str">
        <f t="shared" si="12"/>
        <v>2190 KRISTIANSUND VOKSENOPPLÆRING</v>
      </c>
      <c r="Y40" s="67" t="str">
        <f t="shared" si="13"/>
        <v>2191 Kristiansund voksenopplæring</v>
      </c>
      <c r="Z40" s="67" t="str">
        <f t="shared" si="14"/>
        <v>2.Barnehage</v>
      </c>
      <c r="AA40" s="69">
        <f t="shared" si="15"/>
        <v>12904</v>
      </c>
      <c r="AB40" s="69">
        <f t="shared" si="16"/>
        <v>12904</v>
      </c>
      <c r="AC40" s="69">
        <f t="shared" si="17"/>
        <v>181.44067041934017</v>
      </c>
      <c r="AD40" s="69">
        <f t="shared" si="18"/>
        <v>181.44067041934017</v>
      </c>
      <c r="AE40" s="67" t="str">
        <f t="shared" si="19"/>
        <v>Christine</v>
      </c>
      <c r="AF40" s="70">
        <f t="shared" si="20"/>
        <v>0.27613152427877036</v>
      </c>
      <c r="AG40" s="70">
        <f t="shared" si="21"/>
        <v>0.27613152427877036</v>
      </c>
      <c r="AH40" s="67" t="str">
        <f t="shared" si="22"/>
        <v>Christine</v>
      </c>
      <c r="AI40" s="67"/>
    </row>
    <row r="41" spans="1:35" ht="15" x14ac:dyDescent="0.2">
      <c r="A41" t="str">
        <f t="shared" si="24"/>
        <v>23</v>
      </c>
      <c r="B41">
        <f t="shared" si="25"/>
        <v>2300</v>
      </c>
      <c r="C41" t="s">
        <v>538</v>
      </c>
      <c r="D41" t="s">
        <v>539</v>
      </c>
      <c r="E41" s="50" t="s">
        <v>1080</v>
      </c>
      <c r="F41" s="52">
        <f t="shared" si="23"/>
        <v>3</v>
      </c>
      <c r="G41" s="4">
        <f t="shared" si="26"/>
        <v>3000000</v>
      </c>
      <c r="H41" s="4">
        <v>1104</v>
      </c>
      <c r="I41" s="53"/>
      <c r="J41" s="41">
        <f t="shared" si="27"/>
        <v>1104</v>
      </c>
      <c r="K41" s="40">
        <f t="shared" si="28"/>
        <v>1.9753793300887491E-2</v>
      </c>
      <c r="L41" s="4">
        <f t="shared" si="29"/>
        <v>59.261379902662469</v>
      </c>
      <c r="M41" s="40">
        <f t="shared" si="30"/>
        <v>1.9753793300887491E-2</v>
      </c>
      <c r="N41" s="41">
        <f t="shared" si="31"/>
        <v>59.261379902662469</v>
      </c>
      <c r="O41">
        <v>2</v>
      </c>
      <c r="P41" t="str">
        <f>VLOOKUP(O41,Parametre!$A$12:$B$15,2,"USANN")</f>
        <v>Christine</v>
      </c>
      <c r="Q41" s="40">
        <f t="shared" si="32"/>
        <v>0.10296418428385196</v>
      </c>
      <c r="R41" s="40">
        <f t="shared" si="33"/>
        <v>0.10296418428385196</v>
      </c>
      <c r="S41" s="40" t="str">
        <f>VLOOKUP(F41,Parametre!$A$3:$D$7,4,"USANN")</f>
        <v>Christine</v>
      </c>
      <c r="T41" s="4">
        <f>VLOOKUP(B41,'årsverk_kost per årsverk'!$M$3:$Q$41,5)</f>
        <v>575.55333745266728</v>
      </c>
      <c r="U41" s="40"/>
      <c r="W41" s="67" t="str">
        <f t="shared" si="11"/>
        <v>23</v>
      </c>
      <c r="X41" s="67" t="str">
        <f t="shared" si="12"/>
        <v>2300 BARNEHAGE FELLES</v>
      </c>
      <c r="Y41" s="67" t="str">
        <f t="shared" si="13"/>
        <v>2300 Barnehager felles</v>
      </c>
      <c r="Z41" s="67" t="str">
        <f t="shared" si="14"/>
        <v>3.Grunnskole</v>
      </c>
      <c r="AA41" s="69">
        <f t="shared" si="15"/>
        <v>1104</v>
      </c>
      <c r="AB41" s="69">
        <f t="shared" si="16"/>
        <v>1104</v>
      </c>
      <c r="AC41" s="69">
        <f t="shared" si="17"/>
        <v>59.261379902662469</v>
      </c>
      <c r="AD41" s="69">
        <f t="shared" si="18"/>
        <v>59.261379902662469</v>
      </c>
      <c r="AE41" s="67" t="str">
        <f t="shared" si="19"/>
        <v>Christine</v>
      </c>
      <c r="AF41" s="70">
        <f t="shared" si="20"/>
        <v>0.10296418428385196</v>
      </c>
      <c r="AG41" s="70">
        <f t="shared" si="21"/>
        <v>0.10296418428385196</v>
      </c>
      <c r="AH41" s="67" t="str">
        <f t="shared" si="22"/>
        <v>Christine</v>
      </c>
      <c r="AI41" s="67"/>
    </row>
    <row r="42" spans="1:35" ht="15" x14ac:dyDescent="0.2">
      <c r="A42" t="str">
        <f t="shared" si="24"/>
        <v>23</v>
      </c>
      <c r="B42">
        <f t="shared" si="25"/>
        <v>2300</v>
      </c>
      <c r="C42" t="s">
        <v>538</v>
      </c>
      <c r="D42" t="s">
        <v>542</v>
      </c>
      <c r="E42" s="50" t="s">
        <v>1080</v>
      </c>
      <c r="F42" s="52">
        <f t="shared" si="23"/>
        <v>3</v>
      </c>
      <c r="G42" s="4">
        <f t="shared" si="26"/>
        <v>3000000</v>
      </c>
      <c r="H42" s="4">
        <v>3906</v>
      </c>
      <c r="I42" s="53"/>
      <c r="J42" s="41">
        <f t="shared" si="27"/>
        <v>3906</v>
      </c>
      <c r="K42" s="40">
        <f t="shared" si="28"/>
        <v>6.9889779559118237E-2</v>
      </c>
      <c r="L42" s="4">
        <f t="shared" si="29"/>
        <v>209.66933867735472</v>
      </c>
      <c r="M42" s="40">
        <f t="shared" si="30"/>
        <v>6.9889779559118237E-2</v>
      </c>
      <c r="N42" s="41">
        <f t="shared" si="31"/>
        <v>209.66933867735472</v>
      </c>
      <c r="O42">
        <v>2</v>
      </c>
      <c r="P42" t="str">
        <f>VLOOKUP(O42,Parametre!$A$12:$B$15,2,"USANN")</f>
        <v>Christine</v>
      </c>
      <c r="Q42" s="40">
        <f t="shared" si="32"/>
        <v>0.36429176069993274</v>
      </c>
      <c r="R42" s="40">
        <f t="shared" si="33"/>
        <v>0.36429176069993274</v>
      </c>
      <c r="S42" s="40" t="str">
        <f>VLOOKUP(F42,Parametre!$A$3:$D$7,4,"USANN")</f>
        <v>Christine</v>
      </c>
      <c r="T42" s="4">
        <f>VLOOKUP(B42,'årsverk_kost per årsverk'!$M$3:$Q$41,5)</f>
        <v>575.55333745266728</v>
      </c>
      <c r="U42" s="40"/>
      <c r="W42" s="67" t="str">
        <f t="shared" si="11"/>
        <v>23</v>
      </c>
      <c r="X42" s="67" t="str">
        <f t="shared" si="12"/>
        <v>2300 BARNEHAGE FELLES</v>
      </c>
      <c r="Y42" s="67" t="str">
        <f t="shared" si="13"/>
        <v>2310 Myra barnehage</v>
      </c>
      <c r="Z42" s="67" t="str">
        <f t="shared" si="14"/>
        <v>3.Grunnskole</v>
      </c>
      <c r="AA42" s="69">
        <f t="shared" si="15"/>
        <v>3906</v>
      </c>
      <c r="AB42" s="69">
        <f t="shared" si="16"/>
        <v>3906</v>
      </c>
      <c r="AC42" s="69">
        <f t="shared" si="17"/>
        <v>209.66933867735472</v>
      </c>
      <c r="AD42" s="69">
        <f t="shared" si="18"/>
        <v>209.66933867735472</v>
      </c>
      <c r="AE42" s="67" t="str">
        <f t="shared" si="19"/>
        <v>Christine</v>
      </c>
      <c r="AF42" s="70">
        <f t="shared" si="20"/>
        <v>0.36429176069993274</v>
      </c>
      <c r="AG42" s="70">
        <f t="shared" si="21"/>
        <v>0.36429176069993274</v>
      </c>
      <c r="AH42" s="67" t="str">
        <f t="shared" si="22"/>
        <v>Christine</v>
      </c>
      <c r="AI42" s="67"/>
    </row>
    <row r="43" spans="1:35" ht="15" x14ac:dyDescent="0.2">
      <c r="A43" t="str">
        <f t="shared" si="24"/>
        <v>23</v>
      </c>
      <c r="B43">
        <f t="shared" si="25"/>
        <v>2300</v>
      </c>
      <c r="C43" t="s">
        <v>538</v>
      </c>
      <c r="D43" t="s">
        <v>543</v>
      </c>
      <c r="E43" s="50" t="s">
        <v>1080</v>
      </c>
      <c r="F43" s="52">
        <f t="shared" si="23"/>
        <v>3</v>
      </c>
      <c r="G43" s="4">
        <f t="shared" si="26"/>
        <v>3000000</v>
      </c>
      <c r="H43" s="4">
        <v>10834</v>
      </c>
      <c r="I43" s="53"/>
      <c r="J43" s="41">
        <f t="shared" si="27"/>
        <v>10834</v>
      </c>
      <c r="K43" s="40">
        <f t="shared" si="28"/>
        <v>0.19385198969367307</v>
      </c>
      <c r="L43" s="4">
        <f t="shared" si="29"/>
        <v>581.55596908101916</v>
      </c>
      <c r="M43" s="40">
        <f t="shared" si="30"/>
        <v>0.19385198969367307</v>
      </c>
      <c r="N43" s="41">
        <f t="shared" si="31"/>
        <v>581.55596908101916</v>
      </c>
      <c r="O43">
        <v>2</v>
      </c>
      <c r="P43" t="str">
        <f>VLOOKUP(O43,Parametre!$A$12:$B$15,2,"USANN")</f>
        <v>Christine</v>
      </c>
      <c r="Q43" s="40">
        <f t="shared" si="32"/>
        <v>1.0104293229449748</v>
      </c>
      <c r="R43" s="40">
        <f t="shared" si="33"/>
        <v>1.0104293229449748</v>
      </c>
      <c r="S43" s="40" t="str">
        <f>VLOOKUP(F43,Parametre!$A$3:$D$7,4,"USANN")</f>
        <v>Christine</v>
      </c>
      <c r="T43" s="4">
        <f>VLOOKUP(B43,'årsverk_kost per årsverk'!$M$3:$Q$41,5)</f>
        <v>575.55333745266728</v>
      </c>
      <c r="U43" s="40"/>
      <c r="W43" s="67" t="str">
        <f t="shared" si="11"/>
        <v>23</v>
      </c>
      <c r="X43" s="67" t="str">
        <f t="shared" si="12"/>
        <v>2300 BARNEHAGE FELLES</v>
      </c>
      <c r="Y43" s="67" t="str">
        <f t="shared" si="13"/>
        <v>2315 Karihola barnehage</v>
      </c>
      <c r="Z43" s="67" t="str">
        <f t="shared" si="14"/>
        <v>3.Grunnskole</v>
      </c>
      <c r="AA43" s="69">
        <f t="shared" si="15"/>
        <v>10834</v>
      </c>
      <c r="AB43" s="69">
        <f t="shared" si="16"/>
        <v>10834</v>
      </c>
      <c r="AC43" s="69">
        <f t="shared" si="17"/>
        <v>581.55596908101916</v>
      </c>
      <c r="AD43" s="69">
        <f t="shared" si="18"/>
        <v>581.55596908101916</v>
      </c>
      <c r="AE43" s="67" t="str">
        <f t="shared" si="19"/>
        <v>Christine</v>
      </c>
      <c r="AF43" s="70">
        <f t="shared" si="20"/>
        <v>1.0104293229449748</v>
      </c>
      <c r="AG43" s="70">
        <f t="shared" si="21"/>
        <v>1.0104293229449748</v>
      </c>
      <c r="AH43" s="67" t="str">
        <f t="shared" si="22"/>
        <v>Christine</v>
      </c>
      <c r="AI43" s="67"/>
    </row>
    <row r="44" spans="1:35" ht="15" x14ac:dyDescent="0.2">
      <c r="A44" t="str">
        <f t="shared" si="24"/>
        <v>23</v>
      </c>
      <c r="B44">
        <f t="shared" si="25"/>
        <v>2300</v>
      </c>
      <c r="C44" t="s">
        <v>538</v>
      </c>
      <c r="D44" t="s">
        <v>544</v>
      </c>
      <c r="E44" s="50" t="s">
        <v>1080</v>
      </c>
      <c r="F44" s="52">
        <f t="shared" si="23"/>
        <v>3</v>
      </c>
      <c r="G44" s="4">
        <f t="shared" si="26"/>
        <v>3000000</v>
      </c>
      <c r="H44" s="4">
        <v>5351</v>
      </c>
      <c r="I44" s="53"/>
      <c r="J44" s="41">
        <f t="shared" si="27"/>
        <v>5351</v>
      </c>
      <c r="K44" s="40">
        <f t="shared" si="28"/>
        <v>9.5745061551674782E-2</v>
      </c>
      <c r="L44" s="4">
        <f t="shared" si="29"/>
        <v>287.23518465502434</v>
      </c>
      <c r="M44" s="40">
        <f t="shared" si="30"/>
        <v>9.5745061551674782E-2</v>
      </c>
      <c r="N44" s="41">
        <f t="shared" si="31"/>
        <v>287.23518465502434</v>
      </c>
      <c r="O44">
        <v>2</v>
      </c>
      <c r="P44" t="str">
        <f>VLOOKUP(O44,Parametre!$A$12:$B$15,2,"USANN")</f>
        <v>Christine</v>
      </c>
      <c r="Q44" s="40">
        <f t="shared" si="32"/>
        <v>0.49905919393377884</v>
      </c>
      <c r="R44" s="40">
        <f t="shared" si="33"/>
        <v>0.49905919393377884</v>
      </c>
      <c r="S44" s="40" t="str">
        <f>VLOOKUP(F44,Parametre!$A$3:$D$7,4,"USANN")</f>
        <v>Christine</v>
      </c>
      <c r="T44" s="4">
        <f>VLOOKUP(B44,'årsverk_kost per årsverk'!$M$3:$Q$41,5)</f>
        <v>575.55333745266728</v>
      </c>
      <c r="U44" s="40"/>
      <c r="W44" s="67" t="str">
        <f t="shared" si="11"/>
        <v>23</v>
      </c>
      <c r="X44" s="67" t="str">
        <f t="shared" si="12"/>
        <v>2300 BARNEHAGE FELLES</v>
      </c>
      <c r="Y44" s="67" t="str">
        <f t="shared" si="13"/>
        <v>2320 Heinsa barnehage</v>
      </c>
      <c r="Z44" s="67" t="str">
        <f t="shared" si="14"/>
        <v>3.Grunnskole</v>
      </c>
      <c r="AA44" s="69">
        <f t="shared" si="15"/>
        <v>5351</v>
      </c>
      <c r="AB44" s="69">
        <f t="shared" si="16"/>
        <v>5351</v>
      </c>
      <c r="AC44" s="69">
        <f t="shared" si="17"/>
        <v>287.23518465502434</v>
      </c>
      <c r="AD44" s="69">
        <f t="shared" si="18"/>
        <v>287.23518465502434</v>
      </c>
      <c r="AE44" s="67" t="str">
        <f t="shared" si="19"/>
        <v>Christine</v>
      </c>
      <c r="AF44" s="70">
        <f t="shared" si="20"/>
        <v>0.49905919393377884</v>
      </c>
      <c r="AG44" s="70">
        <f t="shared" si="21"/>
        <v>0.49905919393377884</v>
      </c>
      <c r="AH44" s="67" t="str">
        <f t="shared" si="22"/>
        <v>Christine</v>
      </c>
      <c r="AI44" s="67"/>
    </row>
    <row r="45" spans="1:35" ht="15" x14ac:dyDescent="0.2">
      <c r="A45" t="str">
        <f t="shared" si="24"/>
        <v>23</v>
      </c>
      <c r="B45">
        <f t="shared" si="25"/>
        <v>2300</v>
      </c>
      <c r="C45" t="s">
        <v>538</v>
      </c>
      <c r="D45" t="s">
        <v>545</v>
      </c>
      <c r="E45" s="50" t="s">
        <v>1080</v>
      </c>
      <c r="F45" s="52">
        <f t="shared" si="23"/>
        <v>3</v>
      </c>
      <c r="G45" s="4">
        <f t="shared" si="26"/>
        <v>3000000</v>
      </c>
      <c r="H45" s="4">
        <v>3558</v>
      </c>
      <c r="I45" s="53"/>
      <c r="J45" s="41">
        <f t="shared" si="27"/>
        <v>3558</v>
      </c>
      <c r="K45" s="40">
        <f t="shared" si="28"/>
        <v>6.3663040366447182E-2</v>
      </c>
      <c r="L45" s="4">
        <f t="shared" si="29"/>
        <v>190.98912109934153</v>
      </c>
      <c r="M45" s="40">
        <f t="shared" si="30"/>
        <v>6.3663040366447182E-2</v>
      </c>
      <c r="N45" s="41">
        <f t="shared" si="31"/>
        <v>190.98912109934153</v>
      </c>
      <c r="O45">
        <v>2</v>
      </c>
      <c r="P45" t="str">
        <f>VLOOKUP(O45,Parametre!$A$12:$B$15,2,"USANN")</f>
        <v>Christine</v>
      </c>
      <c r="Q45" s="40">
        <f t="shared" si="32"/>
        <v>0.33183565913219681</v>
      </c>
      <c r="R45" s="40">
        <f t="shared" si="33"/>
        <v>0.33183565913219681</v>
      </c>
      <c r="S45" s="40" t="str">
        <f>VLOOKUP(F45,Parametre!$A$3:$D$7,4,"USANN")</f>
        <v>Christine</v>
      </c>
      <c r="T45" s="4">
        <f>VLOOKUP(B45,'årsverk_kost per årsverk'!$M$3:$Q$41,5)</f>
        <v>575.55333745266728</v>
      </c>
      <c r="U45" s="40"/>
      <c r="W45" s="67" t="str">
        <f t="shared" si="11"/>
        <v>23</v>
      </c>
      <c r="X45" s="67" t="str">
        <f t="shared" si="12"/>
        <v>2300 BARNEHAGE FELLES</v>
      </c>
      <c r="Y45" s="67" t="str">
        <f t="shared" si="13"/>
        <v>2325 Juulenga barnehage</v>
      </c>
      <c r="Z45" s="67" t="str">
        <f t="shared" si="14"/>
        <v>3.Grunnskole</v>
      </c>
      <c r="AA45" s="69">
        <f t="shared" si="15"/>
        <v>3558</v>
      </c>
      <c r="AB45" s="69">
        <f t="shared" si="16"/>
        <v>3558</v>
      </c>
      <c r="AC45" s="69">
        <f t="shared" si="17"/>
        <v>190.98912109934153</v>
      </c>
      <c r="AD45" s="69">
        <f t="shared" si="18"/>
        <v>190.98912109934153</v>
      </c>
      <c r="AE45" s="67" t="str">
        <f t="shared" si="19"/>
        <v>Christine</v>
      </c>
      <c r="AF45" s="70">
        <f t="shared" si="20"/>
        <v>0.33183565913219681</v>
      </c>
      <c r="AG45" s="70">
        <f t="shared" si="21"/>
        <v>0.33183565913219681</v>
      </c>
      <c r="AH45" s="67" t="str">
        <f t="shared" si="22"/>
        <v>Christine</v>
      </c>
      <c r="AI45" s="67"/>
    </row>
    <row r="46" spans="1:35" ht="15" x14ac:dyDescent="0.2">
      <c r="A46" t="str">
        <f t="shared" si="24"/>
        <v>23</v>
      </c>
      <c r="B46">
        <f t="shared" si="25"/>
        <v>2300</v>
      </c>
      <c r="C46" t="s">
        <v>538</v>
      </c>
      <c r="D46" t="s">
        <v>546</v>
      </c>
      <c r="E46" s="50" t="s">
        <v>1080</v>
      </c>
      <c r="F46" s="52">
        <f t="shared" si="23"/>
        <v>3</v>
      </c>
      <c r="G46" s="4">
        <f t="shared" si="26"/>
        <v>3000000</v>
      </c>
      <c r="H46" s="4">
        <v>8862</v>
      </c>
      <c r="I46" s="53"/>
      <c r="J46" s="41">
        <f t="shared" si="27"/>
        <v>8862</v>
      </c>
      <c r="K46" s="40">
        <f t="shared" si="28"/>
        <v>0.15856713426853708</v>
      </c>
      <c r="L46" s="4">
        <f t="shared" si="29"/>
        <v>475.70140280561128</v>
      </c>
      <c r="M46" s="40">
        <f t="shared" si="30"/>
        <v>0.15856713426853708</v>
      </c>
      <c r="N46" s="41">
        <f t="shared" si="31"/>
        <v>475.70140280561128</v>
      </c>
      <c r="O46">
        <v>2</v>
      </c>
      <c r="P46" t="str">
        <f>VLOOKUP(O46,Parametre!$A$12:$B$15,2,"USANN")</f>
        <v>Christine</v>
      </c>
      <c r="Q46" s="40">
        <f t="shared" si="32"/>
        <v>0.82651141406113782</v>
      </c>
      <c r="R46" s="40">
        <f t="shared" si="33"/>
        <v>0.82651141406113782</v>
      </c>
      <c r="S46" s="40" t="str">
        <f>VLOOKUP(F46,Parametre!$A$3:$D$7,4,"USANN")</f>
        <v>Christine</v>
      </c>
      <c r="T46" s="4">
        <f>VLOOKUP(B46,'årsverk_kost per årsverk'!$M$3:$Q$41,5)</f>
        <v>575.55333745266728</v>
      </c>
      <c r="U46" s="40"/>
      <c r="W46" s="67" t="str">
        <f t="shared" si="11"/>
        <v>23</v>
      </c>
      <c r="X46" s="67" t="str">
        <f t="shared" si="12"/>
        <v>2300 BARNEHAGE FELLES</v>
      </c>
      <c r="Y46" s="67" t="str">
        <f t="shared" si="13"/>
        <v>2330 Dale barnehage</v>
      </c>
      <c r="Z46" s="67" t="str">
        <f t="shared" si="14"/>
        <v>3.Grunnskole</v>
      </c>
      <c r="AA46" s="69">
        <f t="shared" si="15"/>
        <v>8862</v>
      </c>
      <c r="AB46" s="69">
        <f t="shared" si="16"/>
        <v>8862</v>
      </c>
      <c r="AC46" s="69">
        <f t="shared" si="17"/>
        <v>475.70140280561128</v>
      </c>
      <c r="AD46" s="69">
        <f t="shared" si="18"/>
        <v>475.70140280561128</v>
      </c>
      <c r="AE46" s="67" t="str">
        <f t="shared" si="19"/>
        <v>Christine</v>
      </c>
      <c r="AF46" s="70">
        <f t="shared" si="20"/>
        <v>0.82651141406113782</v>
      </c>
      <c r="AG46" s="70">
        <f t="shared" si="21"/>
        <v>0.82651141406113782</v>
      </c>
      <c r="AH46" s="67" t="str">
        <f t="shared" si="22"/>
        <v>Christine</v>
      </c>
      <c r="AI46" s="67"/>
    </row>
    <row r="47" spans="1:35" ht="15" x14ac:dyDescent="0.2">
      <c r="A47" t="str">
        <f t="shared" si="24"/>
        <v>23</v>
      </c>
      <c r="B47">
        <f t="shared" si="25"/>
        <v>2300</v>
      </c>
      <c r="C47" t="s">
        <v>538</v>
      </c>
      <c r="D47" t="s">
        <v>547</v>
      </c>
      <c r="E47" s="50" t="s">
        <v>1080</v>
      </c>
      <c r="F47" s="52">
        <f t="shared" si="23"/>
        <v>3</v>
      </c>
      <c r="G47" s="4">
        <f t="shared" si="26"/>
        <v>3000000</v>
      </c>
      <c r="H47" s="4">
        <v>4489</v>
      </c>
      <c r="I47" s="53"/>
      <c r="J47" s="41">
        <f t="shared" si="27"/>
        <v>4489</v>
      </c>
      <c r="K47" s="40">
        <f t="shared" si="28"/>
        <v>8.0321356999713711E-2</v>
      </c>
      <c r="L47" s="4">
        <f t="shared" si="29"/>
        <v>240.96407099914114</v>
      </c>
      <c r="M47" s="40">
        <f t="shared" si="30"/>
        <v>8.0321356999713711E-2</v>
      </c>
      <c r="N47" s="41">
        <f t="shared" si="31"/>
        <v>240.96407099914114</v>
      </c>
      <c r="O47">
        <v>2</v>
      </c>
      <c r="P47" t="str">
        <f>VLOOKUP(O47,Parametre!$A$12:$B$15,2,"USANN")</f>
        <v>Christine</v>
      </c>
      <c r="Q47" s="40">
        <f t="shared" si="32"/>
        <v>0.41866505729185821</v>
      </c>
      <c r="R47" s="40">
        <f t="shared" si="33"/>
        <v>0.41866505729185821</v>
      </c>
      <c r="S47" s="40" t="str">
        <f>VLOOKUP(F47,Parametre!$A$3:$D$7,4,"USANN")</f>
        <v>Christine</v>
      </c>
      <c r="T47" s="4">
        <f>VLOOKUP(B47,'årsverk_kost per årsverk'!$M$3:$Q$41,5)</f>
        <v>575.55333745266728</v>
      </c>
      <c r="U47" s="40"/>
      <c r="W47" s="67" t="str">
        <f t="shared" si="11"/>
        <v>23</v>
      </c>
      <c r="X47" s="67" t="str">
        <f t="shared" si="12"/>
        <v>2300 BARNEHAGE FELLES</v>
      </c>
      <c r="Y47" s="67" t="str">
        <f t="shared" si="13"/>
        <v>2335 Fosna barnehage</v>
      </c>
      <c r="Z47" s="67" t="str">
        <f t="shared" si="14"/>
        <v>3.Grunnskole</v>
      </c>
      <c r="AA47" s="69">
        <f t="shared" si="15"/>
        <v>4489</v>
      </c>
      <c r="AB47" s="69">
        <f t="shared" si="16"/>
        <v>4489</v>
      </c>
      <c r="AC47" s="69">
        <f t="shared" si="17"/>
        <v>240.96407099914114</v>
      </c>
      <c r="AD47" s="69">
        <f t="shared" si="18"/>
        <v>240.96407099914114</v>
      </c>
      <c r="AE47" s="67" t="str">
        <f t="shared" si="19"/>
        <v>Christine</v>
      </c>
      <c r="AF47" s="70">
        <f t="shared" si="20"/>
        <v>0.41866505729185821</v>
      </c>
      <c r="AG47" s="70">
        <f t="shared" si="21"/>
        <v>0.41866505729185821</v>
      </c>
      <c r="AH47" s="67" t="str">
        <f t="shared" si="22"/>
        <v>Christine</v>
      </c>
      <c r="AI47" s="67"/>
    </row>
    <row r="48" spans="1:35" ht="15" x14ac:dyDescent="0.2">
      <c r="A48" t="str">
        <f t="shared" si="24"/>
        <v>23</v>
      </c>
      <c r="B48">
        <f t="shared" si="25"/>
        <v>2300</v>
      </c>
      <c r="C48" t="s">
        <v>538</v>
      </c>
      <c r="D48" t="s">
        <v>548</v>
      </c>
      <c r="E48" s="50" t="s">
        <v>1080</v>
      </c>
      <c r="F48" s="52">
        <f t="shared" si="23"/>
        <v>3</v>
      </c>
      <c r="G48" s="4">
        <f t="shared" si="26"/>
        <v>3000000</v>
      </c>
      <c r="H48" s="4">
        <v>2452</v>
      </c>
      <c r="I48" s="53"/>
      <c r="J48" s="41">
        <f t="shared" si="27"/>
        <v>2452</v>
      </c>
      <c r="K48" s="40">
        <f t="shared" si="28"/>
        <v>4.387346120813055E-2</v>
      </c>
      <c r="L48" s="4">
        <f t="shared" si="29"/>
        <v>131.62038362439165</v>
      </c>
      <c r="M48" s="40">
        <f t="shared" si="30"/>
        <v>4.387346120813055E-2</v>
      </c>
      <c r="N48" s="41">
        <f t="shared" si="31"/>
        <v>131.62038362439165</v>
      </c>
      <c r="O48">
        <v>2</v>
      </c>
      <c r="P48" t="str">
        <f>VLOOKUP(O48,Parametre!$A$12:$B$15,2,"USANN")</f>
        <v>Christine</v>
      </c>
      <c r="Q48" s="40">
        <f t="shared" si="32"/>
        <v>0.22868494552899005</v>
      </c>
      <c r="R48" s="40">
        <f t="shared" si="33"/>
        <v>0.22868494552899005</v>
      </c>
      <c r="S48" s="40" t="str">
        <f>VLOOKUP(F48,Parametre!$A$3:$D$7,4,"USANN")</f>
        <v>Christine</v>
      </c>
      <c r="T48" s="4">
        <f>VLOOKUP(B48,'årsverk_kost per årsverk'!$M$3:$Q$41,5)</f>
        <v>575.55333745266728</v>
      </c>
      <c r="U48" s="40"/>
      <c r="W48" s="67" t="str">
        <f t="shared" si="11"/>
        <v>23</v>
      </c>
      <c r="X48" s="67" t="str">
        <f t="shared" si="12"/>
        <v>2300 BARNEHAGE FELLES</v>
      </c>
      <c r="Y48" s="67" t="str">
        <f t="shared" si="13"/>
        <v>2340 Fløya barnehage</v>
      </c>
      <c r="Z48" s="67" t="str">
        <f t="shared" si="14"/>
        <v>3.Grunnskole</v>
      </c>
      <c r="AA48" s="69">
        <f t="shared" si="15"/>
        <v>2452</v>
      </c>
      <c r="AB48" s="69">
        <f t="shared" si="16"/>
        <v>2452</v>
      </c>
      <c r="AC48" s="69">
        <f t="shared" si="17"/>
        <v>131.62038362439165</v>
      </c>
      <c r="AD48" s="69">
        <f t="shared" si="18"/>
        <v>131.62038362439165</v>
      </c>
      <c r="AE48" s="67" t="str">
        <f t="shared" si="19"/>
        <v>Christine</v>
      </c>
      <c r="AF48" s="70">
        <f t="shared" si="20"/>
        <v>0.22868494552899005</v>
      </c>
      <c r="AG48" s="70">
        <f t="shared" si="21"/>
        <v>0.22868494552899005</v>
      </c>
      <c r="AH48" s="67" t="str">
        <f t="shared" si="22"/>
        <v>Christine</v>
      </c>
      <c r="AI48" s="67"/>
    </row>
    <row r="49" spans="1:35" ht="15" x14ac:dyDescent="0.2">
      <c r="A49" t="str">
        <f t="shared" si="24"/>
        <v>23</v>
      </c>
      <c r="B49">
        <f t="shared" si="25"/>
        <v>2300</v>
      </c>
      <c r="C49" t="s">
        <v>538</v>
      </c>
      <c r="D49" t="s">
        <v>549</v>
      </c>
      <c r="E49" s="50" t="s">
        <v>1080</v>
      </c>
      <c r="F49" s="52">
        <f t="shared" si="23"/>
        <v>3</v>
      </c>
      <c r="G49" s="4">
        <f t="shared" si="26"/>
        <v>3000000</v>
      </c>
      <c r="H49" s="4">
        <v>6281</v>
      </c>
      <c r="I49" s="53"/>
      <c r="J49" s="41">
        <f t="shared" si="27"/>
        <v>6281</v>
      </c>
      <c r="K49" s="40">
        <f t="shared" si="28"/>
        <v>0.11238548525622674</v>
      </c>
      <c r="L49" s="4">
        <f t="shared" si="29"/>
        <v>337.15645576868019</v>
      </c>
      <c r="M49" s="40">
        <f t="shared" si="30"/>
        <v>0.11238548525622674</v>
      </c>
      <c r="N49" s="41">
        <f t="shared" si="31"/>
        <v>337.15645576868019</v>
      </c>
      <c r="O49">
        <v>2</v>
      </c>
      <c r="P49" t="str">
        <f>VLOOKUP(O49,Parametre!$A$12:$B$15,2,"USANN")</f>
        <v>Christine</v>
      </c>
      <c r="Q49" s="40">
        <f t="shared" si="32"/>
        <v>0.58579532743376272</v>
      </c>
      <c r="R49" s="40">
        <f t="shared" si="33"/>
        <v>0.58579532743376272</v>
      </c>
      <c r="S49" s="40" t="str">
        <f>VLOOKUP(F49,Parametre!$A$3:$D$7,4,"USANN")</f>
        <v>Christine</v>
      </c>
      <c r="T49" s="4">
        <f>VLOOKUP(B49,'årsverk_kost per årsverk'!$M$3:$Q$41,5)</f>
        <v>575.55333745266728</v>
      </c>
      <c r="U49" s="40"/>
      <c r="W49" s="67" t="str">
        <f t="shared" si="11"/>
        <v>23</v>
      </c>
      <c r="X49" s="67" t="str">
        <f t="shared" si="12"/>
        <v>2300 BARNEHAGE FELLES</v>
      </c>
      <c r="Y49" s="67" t="str">
        <f t="shared" si="13"/>
        <v>2345 Røsslyngveien barnehage</v>
      </c>
      <c r="Z49" s="67" t="str">
        <f t="shared" si="14"/>
        <v>3.Grunnskole</v>
      </c>
      <c r="AA49" s="69">
        <f t="shared" si="15"/>
        <v>6281</v>
      </c>
      <c r="AB49" s="69">
        <f t="shared" si="16"/>
        <v>6281</v>
      </c>
      <c r="AC49" s="69">
        <f t="shared" si="17"/>
        <v>337.15645576868019</v>
      </c>
      <c r="AD49" s="69">
        <f t="shared" si="18"/>
        <v>337.15645576868019</v>
      </c>
      <c r="AE49" s="67" t="str">
        <f t="shared" si="19"/>
        <v>Christine</v>
      </c>
      <c r="AF49" s="70">
        <f t="shared" si="20"/>
        <v>0.58579532743376272</v>
      </c>
      <c r="AG49" s="70">
        <f t="shared" si="21"/>
        <v>0.58579532743376272</v>
      </c>
      <c r="AH49" s="67" t="str">
        <f t="shared" si="22"/>
        <v>Christine</v>
      </c>
      <c r="AI49" s="67"/>
    </row>
    <row r="50" spans="1:35" ht="15" x14ac:dyDescent="0.2">
      <c r="A50" t="str">
        <f t="shared" si="24"/>
        <v>23</v>
      </c>
      <c r="B50">
        <f t="shared" si="25"/>
        <v>2300</v>
      </c>
      <c r="C50" t="s">
        <v>538</v>
      </c>
      <c r="D50" t="s">
        <v>550</v>
      </c>
      <c r="E50" s="50" t="s">
        <v>1080</v>
      </c>
      <c r="F50" s="52">
        <f t="shared" si="23"/>
        <v>3</v>
      </c>
      <c r="G50" s="4">
        <f t="shared" si="26"/>
        <v>3000000</v>
      </c>
      <c r="H50" s="4">
        <v>9051</v>
      </c>
      <c r="I50" s="53"/>
      <c r="J50" s="41">
        <f t="shared" si="27"/>
        <v>9051</v>
      </c>
      <c r="K50" s="40">
        <f t="shared" si="28"/>
        <v>0.16194889779559118</v>
      </c>
      <c r="L50" s="4">
        <f t="shared" si="29"/>
        <v>485.84669338677355</v>
      </c>
      <c r="M50" s="40">
        <f t="shared" si="30"/>
        <v>0.16194889779559118</v>
      </c>
      <c r="N50" s="41">
        <f t="shared" si="31"/>
        <v>485.84669338677355</v>
      </c>
      <c r="O50">
        <v>2</v>
      </c>
      <c r="P50" t="str">
        <f>VLOOKUP(O50,Parametre!$A$12:$B$15,2,"USANN")</f>
        <v>Christine</v>
      </c>
      <c r="Q50" s="40">
        <f t="shared" si="32"/>
        <v>0.84413843474016681</v>
      </c>
      <c r="R50" s="40">
        <f t="shared" si="33"/>
        <v>0.84413843474016681</v>
      </c>
      <c r="S50" s="40" t="str">
        <f>VLOOKUP(F50,Parametre!$A$3:$D$7,4,"USANN")</f>
        <v>Christine</v>
      </c>
      <c r="T50" s="4">
        <f>VLOOKUP(B50,'årsverk_kost per årsverk'!$M$3:$Q$41,5)</f>
        <v>575.55333745266728</v>
      </c>
      <c r="U50" s="40"/>
      <c r="W50" s="67" t="str">
        <f t="shared" si="11"/>
        <v>23</v>
      </c>
      <c r="X50" s="67" t="str">
        <f t="shared" si="12"/>
        <v>2300 BARNEHAGE FELLES</v>
      </c>
      <c r="Y50" s="67" t="str">
        <f t="shared" si="13"/>
        <v>2355 Rensvik barnehage</v>
      </c>
      <c r="Z50" s="67" t="str">
        <f t="shared" si="14"/>
        <v>3.Grunnskole</v>
      </c>
      <c r="AA50" s="69">
        <f t="shared" si="15"/>
        <v>9051</v>
      </c>
      <c r="AB50" s="69">
        <f t="shared" si="16"/>
        <v>9051</v>
      </c>
      <c r="AC50" s="69">
        <f t="shared" si="17"/>
        <v>485.84669338677355</v>
      </c>
      <c r="AD50" s="69">
        <f t="shared" si="18"/>
        <v>485.84669338677355</v>
      </c>
      <c r="AE50" s="67" t="str">
        <f t="shared" si="19"/>
        <v>Christine</v>
      </c>
      <c r="AF50" s="70">
        <f t="shared" si="20"/>
        <v>0.84413843474016681</v>
      </c>
      <c r="AG50" s="70">
        <f t="shared" si="21"/>
        <v>0.84413843474016681</v>
      </c>
      <c r="AH50" s="67" t="str">
        <f t="shared" si="22"/>
        <v>Christine</v>
      </c>
      <c r="AI50" s="67"/>
    </row>
    <row r="51" spans="1:35" ht="15" x14ac:dyDescent="0.2">
      <c r="A51" t="str">
        <f t="shared" si="24"/>
        <v>25</v>
      </c>
      <c r="B51">
        <f t="shared" si="25"/>
        <v>2500</v>
      </c>
      <c r="C51" t="s">
        <v>552</v>
      </c>
      <c r="D51" t="s">
        <v>553</v>
      </c>
      <c r="E51" s="50" t="s">
        <v>1078</v>
      </c>
      <c r="F51" s="52">
        <f t="shared" si="23"/>
        <v>1</v>
      </c>
      <c r="G51" s="4">
        <f t="shared" si="26"/>
        <v>10000000</v>
      </c>
      <c r="H51" s="4">
        <v>4611</v>
      </c>
      <c r="I51" s="53"/>
      <c r="J51" s="41">
        <f t="shared" si="27"/>
        <v>4611</v>
      </c>
      <c r="K51" s="40">
        <f t="shared" si="28"/>
        <v>3.1650261521354146E-2</v>
      </c>
      <c r="L51" s="4">
        <f t="shared" si="29"/>
        <v>316.5026152135415</v>
      </c>
      <c r="M51" s="40">
        <f t="shared" si="30"/>
        <v>3.1759260534762308E-2</v>
      </c>
      <c r="N51" s="41">
        <f t="shared" si="31"/>
        <v>317.59260534762308</v>
      </c>
      <c r="O51">
        <v>1</v>
      </c>
      <c r="P51" t="str">
        <f>VLOOKUP(O51,Parametre!$A$12:$B$15,2,"USANN")</f>
        <v>Karl Kjetil</v>
      </c>
      <c r="Q51" s="40">
        <f t="shared" si="32"/>
        <v>0.43411028527974838</v>
      </c>
      <c r="R51" s="40">
        <f t="shared" si="33"/>
        <v>0.43560529955550409</v>
      </c>
      <c r="S51" s="40" t="str">
        <f>VLOOKUP(F51,Parametre!$A$3:$D$7,4,"USANN")</f>
        <v>Karl Kjetil og Arne</v>
      </c>
      <c r="T51" s="4">
        <f>VLOOKUP(B51,'årsverk_kost per årsverk'!$M$3:$Q$41,5)</f>
        <v>729.08342867200577</v>
      </c>
      <c r="U51" s="40"/>
      <c r="W51" s="67" t="str">
        <f t="shared" si="11"/>
        <v>25</v>
      </c>
      <c r="X51" s="67" t="str">
        <f t="shared" si="12"/>
        <v>2500 KULTUR</v>
      </c>
      <c r="Y51" s="67" t="str">
        <f t="shared" si="13"/>
        <v>2500 Kulturavdelingen</v>
      </c>
      <c r="Z51" s="67" t="str">
        <f t="shared" si="14"/>
        <v>1.Admin, teknisk og kultur</v>
      </c>
      <c r="AA51" s="69">
        <f t="shared" si="15"/>
        <v>4611</v>
      </c>
      <c r="AB51" s="69">
        <f t="shared" si="16"/>
        <v>4611</v>
      </c>
      <c r="AC51" s="69">
        <f t="shared" si="17"/>
        <v>316.5026152135415</v>
      </c>
      <c r="AD51" s="69">
        <f t="shared" si="18"/>
        <v>317.59260534762308</v>
      </c>
      <c r="AE51" s="67" t="str">
        <f t="shared" si="19"/>
        <v>Karl Kjetil</v>
      </c>
      <c r="AF51" s="70">
        <f t="shared" si="20"/>
        <v>0.43411028527974838</v>
      </c>
      <c r="AG51" s="70">
        <f t="shared" si="21"/>
        <v>0.43560529955550409</v>
      </c>
      <c r="AH51" s="67" t="str">
        <f t="shared" si="22"/>
        <v>Karl Kjetil og Arne</v>
      </c>
      <c r="AI51" s="67"/>
    </row>
    <row r="52" spans="1:35" ht="15" x14ac:dyDescent="0.2">
      <c r="A52" t="str">
        <f t="shared" si="24"/>
        <v>25</v>
      </c>
      <c r="B52">
        <f t="shared" si="25"/>
        <v>2500</v>
      </c>
      <c r="C52" t="s">
        <v>552</v>
      </c>
      <c r="D52" t="s">
        <v>570</v>
      </c>
      <c r="E52" s="50" t="s">
        <v>1078</v>
      </c>
      <c r="F52" s="52">
        <f t="shared" si="23"/>
        <v>1</v>
      </c>
      <c r="G52" s="4">
        <f t="shared" si="26"/>
        <v>10000000</v>
      </c>
      <c r="H52" s="4">
        <v>1685</v>
      </c>
      <c r="I52" s="53"/>
      <c r="J52" s="41">
        <f t="shared" si="27"/>
        <v>1685</v>
      </c>
      <c r="K52" s="40">
        <f t="shared" si="28"/>
        <v>1.1565970649204454E-2</v>
      </c>
      <c r="L52" s="4">
        <f t="shared" si="29"/>
        <v>115.65970649204453</v>
      </c>
      <c r="M52" s="40">
        <f t="shared" si="30"/>
        <v>1.1605802212334523E-2</v>
      </c>
      <c r="N52" s="41">
        <f t="shared" si="31"/>
        <v>116.05802212334524</v>
      </c>
      <c r="O52">
        <v>1</v>
      </c>
      <c r="P52" t="str">
        <f>VLOOKUP(O52,Parametre!$A$12:$B$15,2,"USANN")</f>
        <v>Karl Kjetil</v>
      </c>
      <c r="Q52" s="40">
        <f t="shared" si="32"/>
        <v>0.15863713526271436</v>
      </c>
      <c r="R52" s="40">
        <f t="shared" si="33"/>
        <v>0.15918345906550085</v>
      </c>
      <c r="S52" s="40" t="str">
        <f>VLOOKUP(F52,Parametre!$A$3:$D$7,4,"USANN")</f>
        <v>Karl Kjetil og Arne</v>
      </c>
      <c r="T52" s="4">
        <f>VLOOKUP(B52,'årsverk_kost per årsverk'!$M$3:$Q$41,5)</f>
        <v>729.08342867200577</v>
      </c>
      <c r="U52" s="40"/>
      <c r="W52" s="67" t="str">
        <f t="shared" si="11"/>
        <v>25</v>
      </c>
      <c r="X52" s="67" t="str">
        <f t="shared" si="12"/>
        <v>2500 KULTUR</v>
      </c>
      <c r="Y52" s="67" t="str">
        <f t="shared" si="13"/>
        <v>2520 Atlanten idrettspark</v>
      </c>
      <c r="Z52" s="67" t="str">
        <f t="shared" si="14"/>
        <v>1.Admin, teknisk og kultur</v>
      </c>
      <c r="AA52" s="69">
        <f t="shared" si="15"/>
        <v>1685</v>
      </c>
      <c r="AB52" s="69">
        <f t="shared" si="16"/>
        <v>1685</v>
      </c>
      <c r="AC52" s="69">
        <f t="shared" si="17"/>
        <v>115.65970649204453</v>
      </c>
      <c r="AD52" s="69">
        <f t="shared" si="18"/>
        <v>116.05802212334524</v>
      </c>
      <c r="AE52" s="67" t="str">
        <f t="shared" si="19"/>
        <v>Karl Kjetil</v>
      </c>
      <c r="AF52" s="70">
        <f t="shared" si="20"/>
        <v>0.15863713526271436</v>
      </c>
      <c r="AG52" s="70">
        <f t="shared" si="21"/>
        <v>0.15918345906550085</v>
      </c>
      <c r="AH52" s="67" t="str">
        <f t="shared" si="22"/>
        <v>Karl Kjetil og Arne</v>
      </c>
      <c r="AI52" s="67"/>
    </row>
    <row r="53" spans="1:35" ht="15" x14ac:dyDescent="0.2">
      <c r="A53" t="str">
        <f t="shared" si="24"/>
        <v>25</v>
      </c>
      <c r="B53">
        <f t="shared" si="25"/>
        <v>2500</v>
      </c>
      <c r="C53" t="s">
        <v>552</v>
      </c>
      <c r="D53" t="s">
        <v>573</v>
      </c>
      <c r="E53" s="50" t="s">
        <v>1078</v>
      </c>
      <c r="F53" s="52">
        <f t="shared" si="23"/>
        <v>1</v>
      </c>
      <c r="G53" s="4">
        <f t="shared" si="26"/>
        <v>10000000</v>
      </c>
      <c r="H53" s="4">
        <v>4926</v>
      </c>
      <c r="I53" s="53"/>
      <c r="J53" s="41">
        <f t="shared" si="27"/>
        <v>4926</v>
      </c>
      <c r="K53" s="40">
        <f t="shared" si="28"/>
        <v>3.3812445945389402E-2</v>
      </c>
      <c r="L53" s="4">
        <f t="shared" si="29"/>
        <v>338.12445945389402</v>
      </c>
      <c r="M53" s="40">
        <f t="shared" si="30"/>
        <v>3.3928891215406445E-2</v>
      </c>
      <c r="N53" s="41">
        <f t="shared" si="31"/>
        <v>339.28891215406446</v>
      </c>
      <c r="O53">
        <v>1</v>
      </c>
      <c r="P53" t="str">
        <f>VLOOKUP(O53,Parametre!$A$12:$B$15,2,"USANN")</f>
        <v>Karl Kjetil</v>
      </c>
      <c r="Q53" s="40">
        <f t="shared" si="32"/>
        <v>0.46376648564043382</v>
      </c>
      <c r="R53" s="40">
        <f t="shared" si="33"/>
        <v>0.46536363166567191</v>
      </c>
      <c r="S53" s="40" t="str">
        <f>VLOOKUP(F53,Parametre!$A$3:$D$7,4,"USANN")</f>
        <v>Karl Kjetil og Arne</v>
      </c>
      <c r="T53" s="4">
        <f>VLOOKUP(B53,'årsverk_kost per årsverk'!$M$3:$Q$41,5)</f>
        <v>729.08342867200577</v>
      </c>
      <c r="U53" s="40"/>
      <c r="W53" s="67" t="str">
        <f t="shared" si="11"/>
        <v>25</v>
      </c>
      <c r="X53" s="67" t="str">
        <f t="shared" si="12"/>
        <v>2500 KULTUR</v>
      </c>
      <c r="Y53" s="67" t="str">
        <f t="shared" si="13"/>
        <v>2521 Atlanterhavsbadet</v>
      </c>
      <c r="Z53" s="67" t="str">
        <f t="shared" si="14"/>
        <v>1.Admin, teknisk og kultur</v>
      </c>
      <c r="AA53" s="69">
        <f t="shared" si="15"/>
        <v>4926</v>
      </c>
      <c r="AB53" s="69">
        <f t="shared" si="16"/>
        <v>4926</v>
      </c>
      <c r="AC53" s="69">
        <f t="shared" si="17"/>
        <v>338.12445945389402</v>
      </c>
      <c r="AD53" s="69">
        <f t="shared" si="18"/>
        <v>339.28891215406446</v>
      </c>
      <c r="AE53" s="67" t="str">
        <f t="shared" si="19"/>
        <v>Karl Kjetil</v>
      </c>
      <c r="AF53" s="70">
        <f t="shared" si="20"/>
        <v>0.46376648564043382</v>
      </c>
      <c r="AG53" s="70">
        <f t="shared" si="21"/>
        <v>0.46536363166567191</v>
      </c>
      <c r="AH53" s="67" t="str">
        <f t="shared" si="22"/>
        <v>Karl Kjetil og Arne</v>
      </c>
      <c r="AI53" s="67"/>
    </row>
    <row r="54" spans="1:35" ht="15" x14ac:dyDescent="0.2">
      <c r="A54" t="str">
        <f t="shared" si="24"/>
        <v>25</v>
      </c>
      <c r="B54">
        <f t="shared" si="25"/>
        <v>2500</v>
      </c>
      <c r="C54" t="s">
        <v>552</v>
      </c>
      <c r="D54" t="s">
        <v>581</v>
      </c>
      <c r="E54" s="50" t="s">
        <v>1078</v>
      </c>
      <c r="F54" s="52">
        <f t="shared" si="23"/>
        <v>1</v>
      </c>
      <c r="G54" s="4">
        <f t="shared" si="26"/>
        <v>10000000</v>
      </c>
      <c r="H54" s="4">
        <v>1231</v>
      </c>
      <c r="I54" s="53"/>
      <c r="J54" s="41">
        <f t="shared" si="27"/>
        <v>1231</v>
      </c>
      <c r="K54" s="40">
        <f t="shared" si="28"/>
        <v>8.4496794475790397E-3</v>
      </c>
      <c r="L54" s="4">
        <f t="shared" si="29"/>
        <v>84.496794475790395</v>
      </c>
      <c r="M54" s="40">
        <f t="shared" si="30"/>
        <v>8.4787789456283666E-3</v>
      </c>
      <c r="N54" s="41">
        <f t="shared" si="31"/>
        <v>84.787789456283662</v>
      </c>
      <c r="O54">
        <v>1</v>
      </c>
      <c r="P54" t="str">
        <f>VLOOKUP(O54,Parametre!$A$12:$B$15,2,"USANN")</f>
        <v>Karl Kjetil</v>
      </c>
      <c r="Q54" s="40">
        <f t="shared" si="32"/>
        <v>0.11589454807620259</v>
      </c>
      <c r="R54" s="40">
        <f t="shared" si="33"/>
        <v>0.11629367246862404</v>
      </c>
      <c r="S54" s="40" t="str">
        <f>VLOOKUP(F54,Parametre!$A$3:$D$7,4,"USANN")</f>
        <v>Karl Kjetil og Arne</v>
      </c>
      <c r="T54" s="4">
        <f>VLOOKUP(B54,'årsverk_kost per årsverk'!$M$3:$Q$41,5)</f>
        <v>729.08342867200577</v>
      </c>
      <c r="U54" s="40"/>
      <c r="W54" s="67" t="str">
        <f t="shared" si="11"/>
        <v>25</v>
      </c>
      <c r="X54" s="67" t="str">
        <f t="shared" si="12"/>
        <v>2500 KULTUR</v>
      </c>
      <c r="Y54" s="67" t="str">
        <f t="shared" si="13"/>
        <v>2522 Atlanten Café</v>
      </c>
      <c r="Z54" s="67" t="str">
        <f t="shared" si="14"/>
        <v>1.Admin, teknisk og kultur</v>
      </c>
      <c r="AA54" s="69">
        <f t="shared" si="15"/>
        <v>1231</v>
      </c>
      <c r="AB54" s="69">
        <f t="shared" si="16"/>
        <v>1231</v>
      </c>
      <c r="AC54" s="69">
        <f t="shared" si="17"/>
        <v>84.496794475790395</v>
      </c>
      <c r="AD54" s="69">
        <f t="shared" si="18"/>
        <v>84.787789456283662</v>
      </c>
      <c r="AE54" s="67" t="str">
        <f t="shared" si="19"/>
        <v>Karl Kjetil</v>
      </c>
      <c r="AF54" s="70">
        <f t="shared" si="20"/>
        <v>0.11589454807620259</v>
      </c>
      <c r="AG54" s="70">
        <f t="shared" si="21"/>
        <v>0.11629367246862404</v>
      </c>
      <c r="AH54" s="67" t="str">
        <f t="shared" si="22"/>
        <v>Karl Kjetil og Arne</v>
      </c>
      <c r="AI54" s="67"/>
    </row>
    <row r="55" spans="1:35" ht="15" x14ac:dyDescent="0.2">
      <c r="A55" t="str">
        <f t="shared" si="24"/>
        <v>25</v>
      </c>
      <c r="B55">
        <f t="shared" si="25"/>
        <v>2500</v>
      </c>
      <c r="C55" t="s">
        <v>552</v>
      </c>
      <c r="D55" t="s">
        <v>583</v>
      </c>
      <c r="E55" s="50" t="s">
        <v>1078</v>
      </c>
      <c r="F55" s="52">
        <f t="shared" si="23"/>
        <v>1</v>
      </c>
      <c r="G55" s="4">
        <f t="shared" si="26"/>
        <v>10000000</v>
      </c>
      <c r="H55" s="4">
        <v>1072</v>
      </c>
      <c r="I55" s="53"/>
      <c r="J55" s="41">
        <f t="shared" si="27"/>
        <v>1072</v>
      </c>
      <c r="K55" s="40">
        <f t="shared" si="28"/>
        <v>7.3582911192564835E-3</v>
      </c>
      <c r="L55" s="4">
        <f t="shared" si="29"/>
        <v>73.582911192564836</v>
      </c>
      <c r="M55" s="40">
        <f t="shared" si="30"/>
        <v>7.3836320306365629E-3</v>
      </c>
      <c r="N55" s="41">
        <f t="shared" si="31"/>
        <v>73.836320306365621</v>
      </c>
      <c r="O55">
        <v>1</v>
      </c>
      <c r="P55" t="str">
        <f>VLOOKUP(O55,Parametre!$A$12:$B$15,2,"USANN")</f>
        <v>Karl Kjetil</v>
      </c>
      <c r="Q55" s="40">
        <f t="shared" si="32"/>
        <v>0.10092522789414232</v>
      </c>
      <c r="R55" s="40">
        <f t="shared" si="33"/>
        <v>0.10127280007015839</v>
      </c>
      <c r="S55" s="40" t="str">
        <f>VLOOKUP(F55,Parametre!$A$3:$D$7,4,"USANN")</f>
        <v>Karl Kjetil og Arne</v>
      </c>
      <c r="T55" s="4">
        <f>VLOOKUP(B55,'årsverk_kost per årsverk'!$M$3:$Q$41,5)</f>
        <v>729.08342867200577</v>
      </c>
      <c r="U55" s="40"/>
      <c r="W55" s="67" t="str">
        <f t="shared" si="11"/>
        <v>25</v>
      </c>
      <c r="X55" s="67" t="str">
        <f t="shared" si="12"/>
        <v>2500 KULTUR</v>
      </c>
      <c r="Y55" s="67" t="str">
        <f t="shared" si="13"/>
        <v>2523 Idrettshall</v>
      </c>
      <c r="Z55" s="67" t="str">
        <f t="shared" si="14"/>
        <v>1.Admin, teknisk og kultur</v>
      </c>
      <c r="AA55" s="69">
        <f t="shared" si="15"/>
        <v>1072</v>
      </c>
      <c r="AB55" s="69">
        <f t="shared" si="16"/>
        <v>1072</v>
      </c>
      <c r="AC55" s="69">
        <f t="shared" si="17"/>
        <v>73.582911192564836</v>
      </c>
      <c r="AD55" s="69">
        <f t="shared" si="18"/>
        <v>73.836320306365621</v>
      </c>
      <c r="AE55" s="67" t="str">
        <f t="shared" si="19"/>
        <v>Karl Kjetil</v>
      </c>
      <c r="AF55" s="70">
        <f t="shared" si="20"/>
        <v>0.10092522789414232</v>
      </c>
      <c r="AG55" s="70">
        <f t="shared" si="21"/>
        <v>0.10127280007015839</v>
      </c>
      <c r="AH55" s="67" t="str">
        <f t="shared" si="22"/>
        <v>Karl Kjetil og Arne</v>
      </c>
      <c r="AI55" s="67"/>
    </row>
    <row r="56" spans="1:35" ht="15" x14ac:dyDescent="0.2">
      <c r="A56" t="str">
        <f t="shared" si="24"/>
        <v>25</v>
      </c>
      <c r="B56">
        <f t="shared" si="25"/>
        <v>2500</v>
      </c>
      <c r="C56" t="s">
        <v>552</v>
      </c>
      <c r="D56" t="s">
        <v>585</v>
      </c>
      <c r="E56" s="50" t="s">
        <v>1078</v>
      </c>
      <c r="F56" s="52">
        <f t="shared" si="23"/>
        <v>1</v>
      </c>
      <c r="G56" s="4">
        <f t="shared" si="26"/>
        <v>10000000</v>
      </c>
      <c r="H56" s="4">
        <v>1249</v>
      </c>
      <c r="I56" s="53"/>
      <c r="J56" s="41">
        <f t="shared" si="27"/>
        <v>1249</v>
      </c>
      <c r="K56" s="40">
        <f t="shared" si="28"/>
        <v>8.5732328432381964E-3</v>
      </c>
      <c r="L56" s="4">
        <f t="shared" si="29"/>
        <v>85.732328432381962</v>
      </c>
      <c r="M56" s="40">
        <f t="shared" si="30"/>
        <v>8.6027578416651741E-3</v>
      </c>
      <c r="N56" s="41">
        <f t="shared" si="31"/>
        <v>86.027578416651735</v>
      </c>
      <c r="O56">
        <v>1</v>
      </c>
      <c r="P56" t="str">
        <f>VLOOKUP(O56,Parametre!$A$12:$B$15,2,"USANN")</f>
        <v>Karl Kjetil</v>
      </c>
      <c r="Q56" s="40">
        <f t="shared" si="32"/>
        <v>0.11758918809681318</v>
      </c>
      <c r="R56" s="40">
        <f t="shared" si="33"/>
        <v>0.11799414858920505</v>
      </c>
      <c r="S56" s="40" t="str">
        <f>VLOOKUP(F56,Parametre!$A$3:$D$7,4,"USANN")</f>
        <v>Karl Kjetil og Arne</v>
      </c>
      <c r="T56" s="4">
        <f>VLOOKUP(B56,'årsverk_kost per årsverk'!$M$3:$Q$41,5)</f>
        <v>729.08342867200577</v>
      </c>
      <c r="U56" s="40"/>
      <c r="W56" s="67" t="str">
        <f t="shared" si="11"/>
        <v>25</v>
      </c>
      <c r="X56" s="67" t="str">
        <f t="shared" si="12"/>
        <v>2500 KULTUR</v>
      </c>
      <c r="Y56" s="67" t="str">
        <f t="shared" si="13"/>
        <v>2526 Uteanlegg</v>
      </c>
      <c r="Z56" s="67" t="str">
        <f t="shared" si="14"/>
        <v>1.Admin, teknisk og kultur</v>
      </c>
      <c r="AA56" s="69">
        <f t="shared" si="15"/>
        <v>1249</v>
      </c>
      <c r="AB56" s="69">
        <f t="shared" si="16"/>
        <v>1249</v>
      </c>
      <c r="AC56" s="69">
        <f t="shared" si="17"/>
        <v>85.732328432381962</v>
      </c>
      <c r="AD56" s="69">
        <f t="shared" si="18"/>
        <v>86.027578416651735</v>
      </c>
      <c r="AE56" s="67" t="str">
        <f t="shared" si="19"/>
        <v>Karl Kjetil</v>
      </c>
      <c r="AF56" s="70">
        <f t="shared" si="20"/>
        <v>0.11758918809681318</v>
      </c>
      <c r="AG56" s="70">
        <f t="shared" si="21"/>
        <v>0.11799414858920505</v>
      </c>
      <c r="AH56" s="67" t="str">
        <f t="shared" si="22"/>
        <v>Karl Kjetil og Arne</v>
      </c>
      <c r="AI56" s="67"/>
    </row>
    <row r="57" spans="1:35" ht="15" x14ac:dyDescent="0.2">
      <c r="A57" t="str">
        <f t="shared" si="24"/>
        <v>25</v>
      </c>
      <c r="B57">
        <f t="shared" si="25"/>
        <v>2500</v>
      </c>
      <c r="C57" t="s">
        <v>552</v>
      </c>
      <c r="D57" t="s">
        <v>587</v>
      </c>
      <c r="E57" s="50" t="s">
        <v>1078</v>
      </c>
      <c r="F57" s="52">
        <f t="shared" si="23"/>
        <v>1</v>
      </c>
      <c r="G57" s="4">
        <f t="shared" si="26"/>
        <v>10000000</v>
      </c>
      <c r="H57" s="4">
        <v>7140</v>
      </c>
      <c r="I57" s="53"/>
      <c r="J57" s="41">
        <f t="shared" si="27"/>
        <v>7140</v>
      </c>
      <c r="K57" s="40">
        <f t="shared" si="28"/>
        <v>4.9009513611465758E-2</v>
      </c>
      <c r="L57" s="4">
        <f t="shared" si="29"/>
        <v>490.09513611465758</v>
      </c>
      <c r="M57" s="40">
        <f t="shared" si="30"/>
        <v>4.9178295427933824E-2</v>
      </c>
      <c r="N57" s="41">
        <f t="shared" si="31"/>
        <v>491.78295427933824</v>
      </c>
      <c r="O57">
        <v>1</v>
      </c>
      <c r="P57" t="str">
        <f>VLOOKUP(O57,Parametre!$A$12:$B$15,2,"USANN")</f>
        <v>Karl Kjetil</v>
      </c>
      <c r="Q57" s="40">
        <f t="shared" si="32"/>
        <v>0.67220720817553747</v>
      </c>
      <c r="R57" s="40">
        <f t="shared" si="33"/>
        <v>0.67452219449713713</v>
      </c>
      <c r="S57" s="40" t="str">
        <f>VLOOKUP(F57,Parametre!$A$3:$D$7,4,"USANN")</f>
        <v>Karl Kjetil og Arne</v>
      </c>
      <c r="T57" s="4">
        <f>VLOOKUP(B57,'årsverk_kost per årsverk'!$M$3:$Q$41,5)</f>
        <v>729.08342867200577</v>
      </c>
      <c r="U57" s="40"/>
      <c r="W57" s="67" t="str">
        <f t="shared" si="11"/>
        <v>25</v>
      </c>
      <c r="X57" s="67" t="str">
        <f t="shared" si="12"/>
        <v>2500 KULTUR</v>
      </c>
      <c r="Y57" s="67" t="str">
        <f t="shared" si="13"/>
        <v>2530 Kristiansund kulturskole</v>
      </c>
      <c r="Z57" s="67" t="str">
        <f t="shared" si="14"/>
        <v>1.Admin, teknisk og kultur</v>
      </c>
      <c r="AA57" s="69">
        <f t="shared" si="15"/>
        <v>7140</v>
      </c>
      <c r="AB57" s="69">
        <f t="shared" si="16"/>
        <v>7140</v>
      </c>
      <c r="AC57" s="69">
        <f t="shared" si="17"/>
        <v>490.09513611465758</v>
      </c>
      <c r="AD57" s="69">
        <f t="shared" si="18"/>
        <v>491.78295427933824</v>
      </c>
      <c r="AE57" s="67" t="str">
        <f t="shared" si="19"/>
        <v>Karl Kjetil</v>
      </c>
      <c r="AF57" s="70">
        <f t="shared" si="20"/>
        <v>0.67220720817553747</v>
      </c>
      <c r="AG57" s="70">
        <f t="shared" si="21"/>
        <v>0.67452219449713713</v>
      </c>
      <c r="AH57" s="67" t="str">
        <f t="shared" si="22"/>
        <v>Karl Kjetil og Arne</v>
      </c>
      <c r="AI57" s="67"/>
    </row>
    <row r="58" spans="1:35" ht="15" x14ac:dyDescent="0.2">
      <c r="A58" t="str">
        <f t="shared" si="24"/>
        <v>25</v>
      </c>
      <c r="B58">
        <f t="shared" si="25"/>
        <v>2500</v>
      </c>
      <c r="C58" t="s">
        <v>552</v>
      </c>
      <c r="D58" t="s">
        <v>588</v>
      </c>
      <c r="E58" s="50" t="s">
        <v>1078</v>
      </c>
      <c r="F58" s="52">
        <f t="shared" si="23"/>
        <v>1</v>
      </c>
      <c r="G58" s="4">
        <f t="shared" si="26"/>
        <v>10000000</v>
      </c>
      <c r="H58" s="4">
        <v>3577</v>
      </c>
      <c r="I58" s="53"/>
      <c r="J58" s="41">
        <f t="shared" si="27"/>
        <v>3577</v>
      </c>
      <c r="K58" s="40">
        <f t="shared" si="28"/>
        <v>2.4552805348489217E-2</v>
      </c>
      <c r="L58" s="4">
        <f t="shared" si="29"/>
        <v>245.52805348489218</v>
      </c>
      <c r="M58" s="40">
        <f t="shared" si="30"/>
        <v>2.4637361729092335E-2</v>
      </c>
      <c r="N58" s="41">
        <f t="shared" si="31"/>
        <v>246.37361729092333</v>
      </c>
      <c r="O58">
        <v>1</v>
      </c>
      <c r="P58" t="str">
        <f>VLOOKUP(O58,Parametre!$A$12:$B$15,2,"USANN")</f>
        <v>Karl Kjetil</v>
      </c>
      <c r="Q58" s="40">
        <f t="shared" si="32"/>
        <v>0.33676263076245061</v>
      </c>
      <c r="R58" s="40">
        <f t="shared" si="33"/>
        <v>0.33792239351768333</v>
      </c>
      <c r="S58" s="40" t="str">
        <f>VLOOKUP(F58,Parametre!$A$3:$D$7,4,"USANN")</f>
        <v>Karl Kjetil og Arne</v>
      </c>
      <c r="T58" s="4">
        <f>VLOOKUP(B58,'årsverk_kost per årsverk'!$M$3:$Q$41,5)</f>
        <v>729.08342867200577</v>
      </c>
      <c r="U58" s="40"/>
      <c r="W58" s="67" t="str">
        <f t="shared" si="11"/>
        <v>25</v>
      </c>
      <c r="X58" s="67" t="str">
        <f t="shared" si="12"/>
        <v>2500 KULTUR</v>
      </c>
      <c r="Y58" s="67" t="str">
        <f t="shared" si="13"/>
        <v>2540 Kristiansund bibliotek</v>
      </c>
      <c r="Z58" s="67" t="str">
        <f t="shared" si="14"/>
        <v>1.Admin, teknisk og kultur</v>
      </c>
      <c r="AA58" s="69">
        <f t="shared" si="15"/>
        <v>3577</v>
      </c>
      <c r="AB58" s="69">
        <f t="shared" si="16"/>
        <v>3577</v>
      </c>
      <c r="AC58" s="69">
        <f t="shared" si="17"/>
        <v>245.52805348489218</v>
      </c>
      <c r="AD58" s="69">
        <f t="shared" si="18"/>
        <v>246.37361729092333</v>
      </c>
      <c r="AE58" s="67" t="str">
        <f t="shared" si="19"/>
        <v>Karl Kjetil</v>
      </c>
      <c r="AF58" s="70">
        <f t="shared" si="20"/>
        <v>0.33676263076245061</v>
      </c>
      <c r="AG58" s="70">
        <f t="shared" si="21"/>
        <v>0.33792239351768333</v>
      </c>
      <c r="AH58" s="67" t="str">
        <f t="shared" si="22"/>
        <v>Karl Kjetil og Arne</v>
      </c>
      <c r="AI58" s="67"/>
    </row>
    <row r="59" spans="1:35" ht="15" x14ac:dyDescent="0.2">
      <c r="A59" t="str">
        <f t="shared" si="24"/>
        <v>30</v>
      </c>
      <c r="B59">
        <f t="shared" si="25"/>
        <v>3010</v>
      </c>
      <c r="C59" t="s">
        <v>595</v>
      </c>
      <c r="D59" t="s">
        <v>596</v>
      </c>
      <c r="E59" s="50" t="s">
        <v>1081</v>
      </c>
      <c r="F59" s="52">
        <f t="shared" si="23"/>
        <v>4</v>
      </c>
      <c r="G59" s="4">
        <f t="shared" si="26"/>
        <v>44000000</v>
      </c>
      <c r="H59" s="4">
        <v>6658</v>
      </c>
      <c r="I59" s="53"/>
      <c r="J59" s="41">
        <f t="shared" si="27"/>
        <v>6658</v>
      </c>
      <c r="K59" s="40">
        <f t="shared" si="28"/>
        <v>1.6338761530612235E-2</v>
      </c>
      <c r="L59" s="4">
        <f t="shared" si="29"/>
        <v>718.90550734693841</v>
      </c>
      <c r="M59" s="40">
        <f t="shared" si="30"/>
        <v>1.6338761530612235E-2</v>
      </c>
      <c r="N59" s="41">
        <f t="shared" si="31"/>
        <v>718.90550734693841</v>
      </c>
      <c r="O59">
        <v>3</v>
      </c>
      <c r="P59" t="str">
        <f>VLOOKUP(O59,Parametre!$A$12:$B$15,2,"USANN")</f>
        <v>Siv Iren</v>
      </c>
      <c r="Q59" s="40">
        <f t="shared" si="32"/>
        <v>0.97975938312088229</v>
      </c>
      <c r="R59" s="40">
        <f t="shared" si="33"/>
        <v>0.97975938312088229</v>
      </c>
      <c r="S59" s="40" t="str">
        <f>VLOOKUP(F59,Parametre!$A$3:$D$7,4,"USANN")</f>
        <v>Siv Iren og Knut</v>
      </c>
      <c r="T59" s="4">
        <f>VLOOKUP(B59,'årsverk_kost per årsverk'!$M$3:$Q$41,5)</f>
        <v>733.75720583248562</v>
      </c>
      <c r="U59" s="40"/>
      <c r="W59" s="67" t="str">
        <f t="shared" si="11"/>
        <v>30</v>
      </c>
      <c r="X59" s="67" t="str">
        <f t="shared" si="12"/>
        <v>3010 TILDELING OG KOORDINERING</v>
      </c>
      <c r="Y59" s="67" t="str">
        <f t="shared" si="13"/>
        <v>3010 Tildelingstjenesten</v>
      </c>
      <c r="Z59" s="67" t="str">
        <f t="shared" si="14"/>
        <v>4.Helse og omsorg</v>
      </c>
      <c r="AA59" s="69">
        <f t="shared" si="15"/>
        <v>6658</v>
      </c>
      <c r="AB59" s="69">
        <f t="shared" si="16"/>
        <v>6658</v>
      </c>
      <c r="AC59" s="69">
        <f t="shared" si="17"/>
        <v>718.90550734693841</v>
      </c>
      <c r="AD59" s="69">
        <f t="shared" si="18"/>
        <v>718.90550734693841</v>
      </c>
      <c r="AE59" s="67" t="str">
        <f t="shared" si="19"/>
        <v>Siv Iren</v>
      </c>
      <c r="AF59" s="70">
        <f t="shared" si="20"/>
        <v>0.97975938312088229</v>
      </c>
      <c r="AG59" s="70">
        <f t="shared" si="21"/>
        <v>0.97975938312088229</v>
      </c>
      <c r="AH59" s="67" t="str">
        <f t="shared" si="22"/>
        <v>Siv Iren og Knut</v>
      </c>
      <c r="AI59" s="67"/>
    </row>
    <row r="60" spans="1:35" ht="15" x14ac:dyDescent="0.2">
      <c r="A60" t="str">
        <f t="shared" si="24"/>
        <v>31</v>
      </c>
      <c r="B60">
        <f t="shared" si="25"/>
        <v>3100</v>
      </c>
      <c r="C60" t="s">
        <v>598</v>
      </c>
      <c r="D60" t="s">
        <v>599</v>
      </c>
      <c r="E60" s="50" t="s">
        <v>1081</v>
      </c>
      <c r="F60" s="52">
        <f t="shared" si="23"/>
        <v>4</v>
      </c>
      <c r="G60" s="4">
        <f t="shared" si="26"/>
        <v>44000000</v>
      </c>
      <c r="H60" s="4">
        <v>3809</v>
      </c>
      <c r="I60" s="53"/>
      <c r="J60" s="41">
        <f t="shared" si="27"/>
        <v>3809</v>
      </c>
      <c r="K60" s="40">
        <f t="shared" si="28"/>
        <v>9.3473028942778619E-3</v>
      </c>
      <c r="L60" s="4">
        <f t="shared" si="29"/>
        <v>411.28132734822594</v>
      </c>
      <c r="M60" s="40">
        <f t="shared" si="30"/>
        <v>9.3473028942778619E-3</v>
      </c>
      <c r="N60" s="41">
        <f t="shared" si="31"/>
        <v>411.28132734822594</v>
      </c>
      <c r="O60">
        <v>3</v>
      </c>
      <c r="P60" t="str">
        <f>VLOOKUP(O60,Parametre!$A$12:$B$15,2,"USANN")</f>
        <v>Siv Iren</v>
      </c>
      <c r="Q60" s="40">
        <f t="shared" si="32"/>
        <v>0.59119315513791848</v>
      </c>
      <c r="R60" s="40">
        <f t="shared" si="33"/>
        <v>0.59119315513791848</v>
      </c>
      <c r="S60" s="40" t="str">
        <f>VLOOKUP(F60,Parametre!$A$3:$D$7,4,"USANN")</f>
        <v>Siv Iren og Knut</v>
      </c>
      <c r="T60" s="4">
        <f>VLOOKUP(B60,'årsverk_kost per årsverk'!$M$3:$Q$41,5)</f>
        <v>695.68012378674916</v>
      </c>
      <c r="U60" s="40"/>
      <c r="W60" s="67" t="str">
        <f t="shared" si="11"/>
        <v>31</v>
      </c>
      <c r="X60" s="67" t="str">
        <f t="shared" si="12"/>
        <v>3100 ENHET FOR SYKEHJEM</v>
      </c>
      <c r="Y60" s="67" t="str">
        <f t="shared" si="13"/>
        <v>3050 Felleskjøkkenet</v>
      </c>
      <c r="Z60" s="67" t="str">
        <f t="shared" si="14"/>
        <v>4.Helse og omsorg</v>
      </c>
      <c r="AA60" s="69">
        <f t="shared" si="15"/>
        <v>3809</v>
      </c>
      <c r="AB60" s="69">
        <f t="shared" si="16"/>
        <v>3809</v>
      </c>
      <c r="AC60" s="69">
        <f t="shared" si="17"/>
        <v>411.28132734822594</v>
      </c>
      <c r="AD60" s="69">
        <f t="shared" si="18"/>
        <v>411.28132734822594</v>
      </c>
      <c r="AE60" s="67" t="str">
        <f t="shared" si="19"/>
        <v>Siv Iren</v>
      </c>
      <c r="AF60" s="70">
        <f t="shared" si="20"/>
        <v>0.59119315513791848</v>
      </c>
      <c r="AG60" s="70">
        <f t="shared" si="21"/>
        <v>0.59119315513791848</v>
      </c>
      <c r="AH60" s="67" t="str">
        <f t="shared" si="22"/>
        <v>Siv Iren og Knut</v>
      </c>
      <c r="AI60" s="67"/>
    </row>
    <row r="61" spans="1:35" ht="15" x14ac:dyDescent="0.2">
      <c r="A61" t="str">
        <f t="shared" si="24"/>
        <v>31</v>
      </c>
      <c r="B61">
        <f t="shared" si="25"/>
        <v>3100</v>
      </c>
      <c r="C61" t="s">
        <v>598</v>
      </c>
      <c r="D61" t="s">
        <v>601</v>
      </c>
      <c r="E61" s="50" t="s">
        <v>1081</v>
      </c>
      <c r="F61" s="52">
        <f t="shared" si="23"/>
        <v>4</v>
      </c>
      <c r="G61" s="4">
        <f t="shared" si="26"/>
        <v>44000000</v>
      </c>
      <c r="H61" s="4">
        <v>1600</v>
      </c>
      <c r="I61" s="53"/>
      <c r="J61" s="41">
        <f t="shared" si="27"/>
        <v>1600</v>
      </c>
      <c r="K61" s="40">
        <f t="shared" si="28"/>
        <v>3.9264070965724807E-3</v>
      </c>
      <c r="L61" s="4">
        <f t="shared" si="29"/>
        <v>172.76191224918915</v>
      </c>
      <c r="M61" s="40">
        <f t="shared" si="30"/>
        <v>3.9264070965724807E-3</v>
      </c>
      <c r="N61" s="41">
        <f t="shared" si="31"/>
        <v>172.76191224918915</v>
      </c>
      <c r="O61">
        <v>3</v>
      </c>
      <c r="P61" t="str">
        <f>VLOOKUP(O61,Parametre!$A$12:$B$15,2,"USANN")</f>
        <v>Siv Iren</v>
      </c>
      <c r="Q61" s="40">
        <f t="shared" si="32"/>
        <v>0.2483352712577237</v>
      </c>
      <c r="R61" s="40">
        <f t="shared" si="33"/>
        <v>0.2483352712577237</v>
      </c>
      <c r="S61" s="40" t="str">
        <f>VLOOKUP(F61,Parametre!$A$3:$D$7,4,"USANN")</f>
        <v>Siv Iren og Knut</v>
      </c>
      <c r="T61" s="4">
        <f>VLOOKUP(B61,'årsverk_kost per årsverk'!$M$3:$Q$41,5)</f>
        <v>695.68012378674916</v>
      </c>
      <c r="U61" s="40"/>
      <c r="W61" s="67" t="str">
        <f t="shared" si="11"/>
        <v>31</v>
      </c>
      <c r="X61" s="67" t="str">
        <f t="shared" si="12"/>
        <v>3100 ENHET FOR SYKEHJEM</v>
      </c>
      <c r="Y61" s="67" t="str">
        <f t="shared" si="13"/>
        <v>3052 Vaskeri</v>
      </c>
      <c r="Z61" s="67" t="str">
        <f t="shared" si="14"/>
        <v>4.Helse og omsorg</v>
      </c>
      <c r="AA61" s="69">
        <f t="shared" si="15"/>
        <v>1600</v>
      </c>
      <c r="AB61" s="69">
        <f t="shared" si="16"/>
        <v>1600</v>
      </c>
      <c r="AC61" s="69">
        <f t="shared" si="17"/>
        <v>172.76191224918915</v>
      </c>
      <c r="AD61" s="69">
        <f t="shared" si="18"/>
        <v>172.76191224918915</v>
      </c>
      <c r="AE61" s="67" t="str">
        <f t="shared" si="19"/>
        <v>Siv Iren</v>
      </c>
      <c r="AF61" s="70">
        <f t="shared" si="20"/>
        <v>0.2483352712577237</v>
      </c>
      <c r="AG61" s="70">
        <f t="shared" si="21"/>
        <v>0.2483352712577237</v>
      </c>
      <c r="AH61" s="67" t="str">
        <f t="shared" si="22"/>
        <v>Siv Iren og Knut</v>
      </c>
      <c r="AI61" s="67"/>
    </row>
    <row r="62" spans="1:35" ht="15" x14ac:dyDescent="0.2">
      <c r="A62" t="str">
        <f t="shared" si="24"/>
        <v>31</v>
      </c>
      <c r="B62">
        <f t="shared" si="25"/>
        <v>3100</v>
      </c>
      <c r="C62" t="s">
        <v>598</v>
      </c>
      <c r="D62" t="s">
        <v>602</v>
      </c>
      <c r="E62" s="50" t="s">
        <v>1081</v>
      </c>
      <c r="F62" s="52">
        <f t="shared" si="23"/>
        <v>4</v>
      </c>
      <c r="G62" s="4">
        <f t="shared" si="26"/>
        <v>44000000</v>
      </c>
      <c r="H62" s="4">
        <v>4228</v>
      </c>
      <c r="I62" s="53"/>
      <c r="J62" s="41">
        <f t="shared" si="27"/>
        <v>4228</v>
      </c>
      <c r="K62" s="40">
        <f t="shared" si="28"/>
        <v>1.037553075269278E-2</v>
      </c>
      <c r="L62" s="4">
        <f t="shared" si="29"/>
        <v>456.52335311848236</v>
      </c>
      <c r="M62" s="40">
        <f t="shared" si="30"/>
        <v>1.037553075269278E-2</v>
      </c>
      <c r="N62" s="41">
        <f t="shared" si="31"/>
        <v>456.52335311848236</v>
      </c>
      <c r="O62">
        <v>3</v>
      </c>
      <c r="P62" t="str">
        <f>VLOOKUP(O62,Parametre!$A$12:$B$15,2,"USANN")</f>
        <v>Siv Iren</v>
      </c>
      <c r="Q62" s="40">
        <f t="shared" si="32"/>
        <v>0.65622595429853492</v>
      </c>
      <c r="R62" s="40">
        <f t="shared" si="33"/>
        <v>0.65622595429853492</v>
      </c>
      <c r="S62" s="40" t="str">
        <f>VLOOKUP(F62,Parametre!$A$3:$D$7,4,"USANN")</f>
        <v>Siv Iren og Knut</v>
      </c>
      <c r="T62" s="4">
        <f>VLOOKUP(B62,'årsverk_kost per årsverk'!$M$3:$Q$41,5)</f>
        <v>695.68012378674916</v>
      </c>
      <c r="U62" s="40"/>
      <c r="W62" s="67" t="str">
        <f t="shared" si="11"/>
        <v>31</v>
      </c>
      <c r="X62" s="67" t="str">
        <f t="shared" si="12"/>
        <v>3100 ENHET FOR SYKEHJEM</v>
      </c>
      <c r="Y62" s="67" t="str">
        <f t="shared" si="13"/>
        <v>3053 Støttetjenester</v>
      </c>
      <c r="Z62" s="67" t="str">
        <f t="shared" si="14"/>
        <v>4.Helse og omsorg</v>
      </c>
      <c r="AA62" s="69">
        <f t="shared" si="15"/>
        <v>4228</v>
      </c>
      <c r="AB62" s="69">
        <f t="shared" si="16"/>
        <v>4228</v>
      </c>
      <c r="AC62" s="69">
        <f t="shared" si="17"/>
        <v>456.52335311848236</v>
      </c>
      <c r="AD62" s="69">
        <f t="shared" si="18"/>
        <v>456.52335311848236</v>
      </c>
      <c r="AE62" s="67" t="str">
        <f t="shared" si="19"/>
        <v>Siv Iren</v>
      </c>
      <c r="AF62" s="70">
        <f t="shared" si="20"/>
        <v>0.65622595429853492</v>
      </c>
      <c r="AG62" s="70">
        <f t="shared" si="21"/>
        <v>0.65622595429853492</v>
      </c>
      <c r="AH62" s="67" t="str">
        <f t="shared" si="22"/>
        <v>Siv Iren og Knut</v>
      </c>
      <c r="AI62" s="67"/>
    </row>
    <row r="63" spans="1:35" ht="15" x14ac:dyDescent="0.2">
      <c r="A63" t="str">
        <f t="shared" si="24"/>
        <v>31</v>
      </c>
      <c r="B63">
        <f t="shared" si="25"/>
        <v>3100</v>
      </c>
      <c r="C63" t="s">
        <v>598</v>
      </c>
      <c r="D63" t="s">
        <v>604</v>
      </c>
      <c r="E63" s="50" t="s">
        <v>1081</v>
      </c>
      <c r="F63" s="52">
        <f t="shared" si="23"/>
        <v>4</v>
      </c>
      <c r="G63" s="4">
        <f t="shared" si="26"/>
        <v>44000000</v>
      </c>
      <c r="H63" s="4">
        <v>3791</v>
      </c>
      <c r="I63" s="53"/>
      <c r="J63" s="41">
        <f t="shared" si="27"/>
        <v>3791</v>
      </c>
      <c r="K63" s="40">
        <f t="shared" si="28"/>
        <v>9.3031308144414203E-3</v>
      </c>
      <c r="L63" s="4">
        <f t="shared" si="29"/>
        <v>409.33775583542251</v>
      </c>
      <c r="M63" s="40">
        <f t="shared" si="30"/>
        <v>9.3031308144414203E-3</v>
      </c>
      <c r="N63" s="41">
        <f t="shared" si="31"/>
        <v>409.33775583542251</v>
      </c>
      <c r="O63">
        <v>3</v>
      </c>
      <c r="P63" t="str">
        <f>VLOOKUP(O63,Parametre!$A$12:$B$15,2,"USANN")</f>
        <v>Siv Iren</v>
      </c>
      <c r="Q63" s="40">
        <f t="shared" si="32"/>
        <v>0.58839938333626907</v>
      </c>
      <c r="R63" s="40">
        <f t="shared" si="33"/>
        <v>0.58839938333626907</v>
      </c>
      <c r="S63" s="40" t="str">
        <f>VLOOKUP(F63,Parametre!$A$3:$D$7,4,"USANN")</f>
        <v>Siv Iren og Knut</v>
      </c>
      <c r="T63" s="4">
        <f>VLOOKUP(B63,'årsverk_kost per årsverk'!$M$3:$Q$41,5)</f>
        <v>695.68012378674916</v>
      </c>
      <c r="U63" s="40"/>
      <c r="W63" s="67" t="str">
        <f t="shared" si="11"/>
        <v>31</v>
      </c>
      <c r="X63" s="67" t="str">
        <f t="shared" si="12"/>
        <v>3100 ENHET FOR SYKEHJEM</v>
      </c>
      <c r="Y63" s="67" t="str">
        <f t="shared" si="13"/>
        <v>3100 Sykehjem - administrasjon</v>
      </c>
      <c r="Z63" s="67" t="str">
        <f t="shared" si="14"/>
        <v>4.Helse og omsorg</v>
      </c>
      <c r="AA63" s="69">
        <f t="shared" si="15"/>
        <v>3791</v>
      </c>
      <c r="AB63" s="69">
        <f t="shared" si="16"/>
        <v>3791</v>
      </c>
      <c r="AC63" s="69">
        <f t="shared" si="17"/>
        <v>409.33775583542251</v>
      </c>
      <c r="AD63" s="69">
        <f t="shared" si="18"/>
        <v>409.33775583542251</v>
      </c>
      <c r="AE63" s="67" t="str">
        <f t="shared" si="19"/>
        <v>Siv Iren</v>
      </c>
      <c r="AF63" s="70">
        <f t="shared" si="20"/>
        <v>0.58839938333626907</v>
      </c>
      <c r="AG63" s="70">
        <f t="shared" si="21"/>
        <v>0.58839938333626907</v>
      </c>
      <c r="AH63" s="67" t="str">
        <f t="shared" si="22"/>
        <v>Siv Iren og Knut</v>
      </c>
      <c r="AI63" s="67"/>
    </row>
    <row r="64" spans="1:35" ht="15" x14ac:dyDescent="0.2">
      <c r="A64" t="str">
        <f t="shared" si="24"/>
        <v>31</v>
      </c>
      <c r="B64">
        <f t="shared" si="25"/>
        <v>3100</v>
      </c>
      <c r="C64" t="s">
        <v>598</v>
      </c>
      <c r="D64" t="s">
        <v>607</v>
      </c>
      <c r="E64" s="50" t="s">
        <v>1081</v>
      </c>
      <c r="F64" s="52">
        <f t="shared" si="23"/>
        <v>4</v>
      </c>
      <c r="G64" s="4">
        <f t="shared" si="26"/>
        <v>44000000</v>
      </c>
      <c r="H64" s="4">
        <v>7166</v>
      </c>
      <c r="I64" s="53"/>
      <c r="J64" s="41">
        <f t="shared" si="27"/>
        <v>7166</v>
      </c>
      <c r="K64" s="40">
        <f t="shared" si="28"/>
        <v>1.7585395783773997E-2</v>
      </c>
      <c r="L64" s="4">
        <f t="shared" si="29"/>
        <v>773.75741448605584</v>
      </c>
      <c r="M64" s="40">
        <f t="shared" si="30"/>
        <v>1.7585395783773997E-2</v>
      </c>
      <c r="N64" s="41">
        <f t="shared" si="31"/>
        <v>773.75741448605584</v>
      </c>
      <c r="O64">
        <v>3</v>
      </c>
      <c r="P64" t="str">
        <f>VLOOKUP(O64,Parametre!$A$12:$B$15,2,"USANN")</f>
        <v>Siv Iren</v>
      </c>
      <c r="Q64" s="40">
        <f t="shared" si="32"/>
        <v>1.1122315961455298</v>
      </c>
      <c r="R64" s="40">
        <f t="shared" si="33"/>
        <v>1.1122315961455298</v>
      </c>
      <c r="S64" s="40" t="str">
        <f>VLOOKUP(F64,Parametre!$A$3:$D$7,4,"USANN")</f>
        <v>Siv Iren og Knut</v>
      </c>
      <c r="T64" s="4">
        <f>VLOOKUP(B64,'årsverk_kost per årsverk'!$M$3:$Q$41,5)</f>
        <v>695.68012378674916</v>
      </c>
      <c r="U64" s="40"/>
      <c r="W64" s="67" t="str">
        <f t="shared" si="11"/>
        <v>31</v>
      </c>
      <c r="X64" s="67" t="str">
        <f t="shared" si="12"/>
        <v>3100 ENHET FOR SYKEHJEM</v>
      </c>
      <c r="Y64" s="67" t="str">
        <f t="shared" si="13"/>
        <v>3110 Kringsjå sykehjem - Langtid</v>
      </c>
      <c r="Z64" s="67" t="str">
        <f t="shared" si="14"/>
        <v>4.Helse og omsorg</v>
      </c>
      <c r="AA64" s="69">
        <f t="shared" si="15"/>
        <v>7166</v>
      </c>
      <c r="AB64" s="69">
        <f t="shared" si="16"/>
        <v>7166</v>
      </c>
      <c r="AC64" s="69">
        <f t="shared" si="17"/>
        <v>773.75741448605584</v>
      </c>
      <c r="AD64" s="69">
        <f t="shared" si="18"/>
        <v>773.75741448605584</v>
      </c>
      <c r="AE64" s="67" t="str">
        <f t="shared" si="19"/>
        <v>Siv Iren</v>
      </c>
      <c r="AF64" s="70">
        <f t="shared" si="20"/>
        <v>1.1122315961455298</v>
      </c>
      <c r="AG64" s="70">
        <f t="shared" si="21"/>
        <v>1.1122315961455298</v>
      </c>
      <c r="AH64" s="67" t="str">
        <f t="shared" si="22"/>
        <v>Siv Iren og Knut</v>
      </c>
      <c r="AI64" s="67"/>
    </row>
    <row r="65" spans="1:35" ht="15" x14ac:dyDescent="0.2">
      <c r="A65" t="str">
        <f t="shared" si="24"/>
        <v>31</v>
      </c>
      <c r="B65">
        <f t="shared" si="25"/>
        <v>3100</v>
      </c>
      <c r="C65" t="s">
        <v>598</v>
      </c>
      <c r="D65" t="s">
        <v>608</v>
      </c>
      <c r="E65" s="50" t="s">
        <v>1081</v>
      </c>
      <c r="F65" s="52">
        <f t="shared" si="23"/>
        <v>4</v>
      </c>
      <c r="G65" s="4">
        <f t="shared" si="26"/>
        <v>44000000</v>
      </c>
      <c r="H65" s="4">
        <v>9258</v>
      </c>
      <c r="I65" s="53"/>
      <c r="J65" s="41">
        <f t="shared" si="27"/>
        <v>9258</v>
      </c>
      <c r="K65" s="40">
        <f t="shared" si="28"/>
        <v>2.2719173062542515E-2</v>
      </c>
      <c r="L65" s="4">
        <f t="shared" si="29"/>
        <v>999.64361475187059</v>
      </c>
      <c r="M65" s="40">
        <f t="shared" si="30"/>
        <v>2.2719173062542515E-2</v>
      </c>
      <c r="N65" s="41">
        <f t="shared" si="31"/>
        <v>999.64361475187059</v>
      </c>
      <c r="O65">
        <v>3</v>
      </c>
      <c r="P65" t="str">
        <f>VLOOKUP(O65,Parametre!$A$12:$B$15,2,"USANN")</f>
        <v>Siv Iren</v>
      </c>
      <c r="Q65" s="40">
        <f t="shared" si="32"/>
        <v>1.4369299633150034</v>
      </c>
      <c r="R65" s="40">
        <f t="shared" si="33"/>
        <v>1.4369299633150034</v>
      </c>
      <c r="S65" s="40" t="str">
        <f>VLOOKUP(F65,Parametre!$A$3:$D$7,4,"USANN")</f>
        <v>Siv Iren og Knut</v>
      </c>
      <c r="T65" s="4">
        <f>VLOOKUP(B65,'årsverk_kost per årsverk'!$M$3:$Q$41,5)</f>
        <v>695.68012378674916</v>
      </c>
      <c r="U65" s="40"/>
      <c r="W65" s="67" t="str">
        <f t="shared" si="11"/>
        <v>31</v>
      </c>
      <c r="X65" s="67" t="str">
        <f t="shared" si="12"/>
        <v>3100 ENHET FOR SYKEHJEM</v>
      </c>
      <c r="Y65" s="67" t="str">
        <f t="shared" si="13"/>
        <v>3112 Kringsjå sykehjem - Demens</v>
      </c>
      <c r="Z65" s="67" t="str">
        <f t="shared" si="14"/>
        <v>4.Helse og omsorg</v>
      </c>
      <c r="AA65" s="69">
        <f t="shared" si="15"/>
        <v>9258</v>
      </c>
      <c r="AB65" s="69">
        <f t="shared" si="16"/>
        <v>9258</v>
      </c>
      <c r="AC65" s="69">
        <f t="shared" si="17"/>
        <v>999.64361475187059</v>
      </c>
      <c r="AD65" s="69">
        <f t="shared" si="18"/>
        <v>999.64361475187059</v>
      </c>
      <c r="AE65" s="67" t="str">
        <f t="shared" si="19"/>
        <v>Siv Iren</v>
      </c>
      <c r="AF65" s="70">
        <f t="shared" si="20"/>
        <v>1.4369299633150034</v>
      </c>
      <c r="AG65" s="70">
        <f t="shared" si="21"/>
        <v>1.4369299633150034</v>
      </c>
      <c r="AH65" s="67" t="str">
        <f t="shared" si="22"/>
        <v>Siv Iren og Knut</v>
      </c>
      <c r="AI65" s="67"/>
    </row>
    <row r="66" spans="1:35" ht="15" x14ac:dyDescent="0.2">
      <c r="A66" t="str">
        <f t="shared" si="24"/>
        <v>31</v>
      </c>
      <c r="B66">
        <f t="shared" si="25"/>
        <v>3100</v>
      </c>
      <c r="C66" t="s">
        <v>598</v>
      </c>
      <c r="D66" t="s">
        <v>610</v>
      </c>
      <c r="E66" s="50" t="s">
        <v>1081</v>
      </c>
      <c r="F66" s="52">
        <f t="shared" si="23"/>
        <v>4</v>
      </c>
      <c r="G66" s="4">
        <f t="shared" si="26"/>
        <v>44000000</v>
      </c>
      <c r="H66" s="4">
        <v>5996</v>
      </c>
      <c r="I66" s="53"/>
      <c r="J66" s="41">
        <f t="shared" si="27"/>
        <v>5996</v>
      </c>
      <c r="K66" s="40">
        <f t="shared" si="28"/>
        <v>1.4714210594405371E-2</v>
      </c>
      <c r="L66" s="4">
        <f t="shared" si="29"/>
        <v>647.42526615383622</v>
      </c>
      <c r="M66" s="40">
        <f t="shared" si="30"/>
        <v>1.4714210594405371E-2</v>
      </c>
      <c r="N66" s="41">
        <f t="shared" si="31"/>
        <v>647.42526615383622</v>
      </c>
      <c r="O66">
        <v>3</v>
      </c>
      <c r="P66" t="str">
        <f>VLOOKUP(O66,Parametre!$A$12:$B$15,2,"USANN")</f>
        <v>Siv Iren</v>
      </c>
      <c r="Q66" s="40">
        <f t="shared" si="32"/>
        <v>0.93063642903831933</v>
      </c>
      <c r="R66" s="40">
        <f t="shared" si="33"/>
        <v>0.93063642903831933</v>
      </c>
      <c r="S66" s="40" t="str">
        <f>VLOOKUP(F66,Parametre!$A$3:$D$7,4,"USANN")</f>
        <v>Siv Iren og Knut</v>
      </c>
      <c r="T66" s="4">
        <f>VLOOKUP(B66,'årsverk_kost per årsverk'!$M$3:$Q$41,5)</f>
        <v>695.68012378674916</v>
      </c>
      <c r="U66" s="40"/>
      <c r="W66" s="67" t="str">
        <f t="shared" si="11"/>
        <v>31</v>
      </c>
      <c r="X66" s="67" t="str">
        <f t="shared" si="12"/>
        <v>3100 ENHET FOR SYKEHJEM</v>
      </c>
      <c r="Y66" s="67" t="str">
        <f t="shared" si="13"/>
        <v>3133 Barmanhaugen 2. etg.</v>
      </c>
      <c r="Z66" s="67" t="str">
        <f t="shared" si="14"/>
        <v>4.Helse og omsorg</v>
      </c>
      <c r="AA66" s="69">
        <f t="shared" si="15"/>
        <v>5996</v>
      </c>
      <c r="AB66" s="69">
        <f t="shared" si="16"/>
        <v>5996</v>
      </c>
      <c r="AC66" s="69">
        <f t="shared" si="17"/>
        <v>647.42526615383622</v>
      </c>
      <c r="AD66" s="69">
        <f t="shared" si="18"/>
        <v>647.42526615383622</v>
      </c>
      <c r="AE66" s="67" t="str">
        <f t="shared" si="19"/>
        <v>Siv Iren</v>
      </c>
      <c r="AF66" s="70">
        <f t="shared" si="20"/>
        <v>0.93063642903831933</v>
      </c>
      <c r="AG66" s="70">
        <f t="shared" si="21"/>
        <v>0.93063642903831933</v>
      </c>
      <c r="AH66" s="67" t="str">
        <f t="shared" si="22"/>
        <v>Siv Iren og Knut</v>
      </c>
      <c r="AI66" s="67"/>
    </row>
    <row r="67" spans="1:35" ht="15" x14ac:dyDescent="0.2">
      <c r="A67" t="str">
        <f t="shared" si="24"/>
        <v>31</v>
      </c>
      <c r="B67">
        <f t="shared" si="25"/>
        <v>3100</v>
      </c>
      <c r="C67" t="s">
        <v>598</v>
      </c>
      <c r="D67" t="s">
        <v>611</v>
      </c>
      <c r="E67" s="50" t="s">
        <v>1081</v>
      </c>
      <c r="F67" s="52">
        <f t="shared" si="23"/>
        <v>4</v>
      </c>
      <c r="G67" s="4">
        <f t="shared" si="26"/>
        <v>44000000</v>
      </c>
      <c r="H67" s="4">
        <v>10906</v>
      </c>
      <c r="I67" s="53"/>
      <c r="J67" s="41">
        <f t="shared" si="27"/>
        <v>10906</v>
      </c>
      <c r="K67" s="40">
        <f t="shared" si="28"/>
        <v>2.6763372372012172E-2</v>
      </c>
      <c r="L67" s="4">
        <f t="shared" si="29"/>
        <v>1177.5883843685356</v>
      </c>
      <c r="M67" s="40">
        <f t="shared" si="30"/>
        <v>2.6763372372012172E-2</v>
      </c>
      <c r="N67" s="41">
        <f t="shared" si="31"/>
        <v>1177.5883843685356</v>
      </c>
      <c r="O67">
        <v>3</v>
      </c>
      <c r="P67" t="str">
        <f>VLOOKUP(O67,Parametre!$A$12:$B$15,2,"USANN")</f>
        <v>Siv Iren</v>
      </c>
      <c r="Q67" s="40">
        <f t="shared" si="32"/>
        <v>1.6927152927104592</v>
      </c>
      <c r="R67" s="40">
        <f t="shared" si="33"/>
        <v>1.6927152927104592</v>
      </c>
      <c r="S67" s="40" t="str">
        <f>VLOOKUP(F67,Parametre!$A$3:$D$7,4,"USANN")</f>
        <v>Siv Iren og Knut</v>
      </c>
      <c r="T67" s="4">
        <f>VLOOKUP(B67,'årsverk_kost per årsverk'!$M$3:$Q$41,5)</f>
        <v>695.68012378674916</v>
      </c>
      <c r="U67" s="40"/>
      <c r="W67" s="67" t="str">
        <f t="shared" si="11"/>
        <v>31</v>
      </c>
      <c r="X67" s="67" t="str">
        <f t="shared" si="12"/>
        <v>3100 ENHET FOR SYKEHJEM</v>
      </c>
      <c r="Y67" s="67" t="str">
        <f t="shared" si="13"/>
        <v>3140 Bergan sykehjem - Demens 3</v>
      </c>
      <c r="Z67" s="67" t="str">
        <f t="shared" si="14"/>
        <v>4.Helse og omsorg</v>
      </c>
      <c r="AA67" s="69">
        <f t="shared" si="15"/>
        <v>10906</v>
      </c>
      <c r="AB67" s="69">
        <f t="shared" si="16"/>
        <v>10906</v>
      </c>
      <c r="AC67" s="69">
        <f t="shared" si="17"/>
        <v>1177.5883843685356</v>
      </c>
      <c r="AD67" s="69">
        <f t="shared" si="18"/>
        <v>1177.5883843685356</v>
      </c>
      <c r="AE67" s="67" t="str">
        <f t="shared" si="19"/>
        <v>Siv Iren</v>
      </c>
      <c r="AF67" s="70">
        <f t="shared" si="20"/>
        <v>1.6927152927104592</v>
      </c>
      <c r="AG67" s="70">
        <f t="shared" si="21"/>
        <v>1.6927152927104592</v>
      </c>
      <c r="AH67" s="67" t="str">
        <f t="shared" si="22"/>
        <v>Siv Iren og Knut</v>
      </c>
      <c r="AI67" s="67"/>
    </row>
    <row r="68" spans="1:35" ht="15" x14ac:dyDescent="0.2">
      <c r="A68" t="str">
        <f t="shared" si="24"/>
        <v>31</v>
      </c>
      <c r="B68">
        <f t="shared" si="25"/>
        <v>3100</v>
      </c>
      <c r="C68" t="s">
        <v>598</v>
      </c>
      <c r="D68" t="s">
        <v>612</v>
      </c>
      <c r="E68" s="50" t="s">
        <v>1081</v>
      </c>
      <c r="F68" s="52">
        <f t="shared" si="23"/>
        <v>4</v>
      </c>
      <c r="G68" s="4">
        <f t="shared" si="26"/>
        <v>44000000</v>
      </c>
      <c r="H68" s="4">
        <v>6213</v>
      </c>
      <c r="I68" s="53"/>
      <c r="J68" s="41">
        <f t="shared" si="27"/>
        <v>6213</v>
      </c>
      <c r="K68" s="40">
        <f t="shared" si="28"/>
        <v>1.5246729556878013E-2</v>
      </c>
      <c r="L68" s="4">
        <f t="shared" si="29"/>
        <v>670.85610050263256</v>
      </c>
      <c r="M68" s="40">
        <f t="shared" si="30"/>
        <v>1.5246729556878013E-2</v>
      </c>
      <c r="N68" s="41">
        <f t="shared" si="31"/>
        <v>670.85610050263256</v>
      </c>
      <c r="O68">
        <v>3</v>
      </c>
      <c r="P68" t="str">
        <f>VLOOKUP(O68,Parametre!$A$12:$B$15,2,"USANN")</f>
        <v>Siv Iren</v>
      </c>
      <c r="Q68" s="40">
        <f t="shared" si="32"/>
        <v>0.96431690020264826</v>
      </c>
      <c r="R68" s="40">
        <f t="shared" si="33"/>
        <v>0.96431690020264826</v>
      </c>
      <c r="S68" s="40" t="str">
        <f>VLOOKUP(F68,Parametre!$A$3:$D$7,4,"USANN")</f>
        <v>Siv Iren og Knut</v>
      </c>
      <c r="T68" s="4">
        <f>VLOOKUP(B68,'årsverk_kost per årsverk'!$M$3:$Q$41,5)</f>
        <v>695.68012378674916</v>
      </c>
      <c r="U68" s="40"/>
      <c r="W68" s="67" t="str">
        <f t="shared" si="11"/>
        <v>31</v>
      </c>
      <c r="X68" s="67" t="str">
        <f t="shared" si="12"/>
        <v>3100 ENHET FOR SYKEHJEM</v>
      </c>
      <c r="Y68" s="67" t="str">
        <f t="shared" si="13"/>
        <v>3141 Bergan sykehjem - Demens 1</v>
      </c>
      <c r="Z68" s="67" t="str">
        <f t="shared" si="14"/>
        <v>4.Helse og omsorg</v>
      </c>
      <c r="AA68" s="69">
        <f t="shared" si="15"/>
        <v>6213</v>
      </c>
      <c r="AB68" s="69">
        <f t="shared" si="16"/>
        <v>6213</v>
      </c>
      <c r="AC68" s="69">
        <f t="shared" si="17"/>
        <v>670.85610050263256</v>
      </c>
      <c r="AD68" s="69">
        <f t="shared" si="18"/>
        <v>670.85610050263256</v>
      </c>
      <c r="AE68" s="67" t="str">
        <f t="shared" si="19"/>
        <v>Siv Iren</v>
      </c>
      <c r="AF68" s="70">
        <f t="shared" si="20"/>
        <v>0.96431690020264826</v>
      </c>
      <c r="AG68" s="70">
        <f t="shared" si="21"/>
        <v>0.96431690020264826</v>
      </c>
      <c r="AH68" s="67" t="str">
        <f t="shared" si="22"/>
        <v>Siv Iren og Knut</v>
      </c>
      <c r="AI68" s="67"/>
    </row>
    <row r="69" spans="1:35" ht="15" x14ac:dyDescent="0.2">
      <c r="A69" t="str">
        <f t="shared" si="24"/>
        <v>31</v>
      </c>
      <c r="B69">
        <f t="shared" si="25"/>
        <v>3100</v>
      </c>
      <c r="C69" t="s">
        <v>598</v>
      </c>
      <c r="D69" t="s">
        <v>613</v>
      </c>
      <c r="E69" s="50" t="s">
        <v>1081</v>
      </c>
      <c r="F69" s="52">
        <f t="shared" si="23"/>
        <v>4</v>
      </c>
      <c r="G69" s="4">
        <f t="shared" si="26"/>
        <v>44000000</v>
      </c>
      <c r="H69" s="4">
        <v>7933</v>
      </c>
      <c r="I69" s="53"/>
      <c r="J69" s="41">
        <f t="shared" si="27"/>
        <v>7933</v>
      </c>
      <c r="K69" s="40">
        <f t="shared" si="28"/>
        <v>1.9467617185693429E-2</v>
      </c>
      <c r="L69" s="4">
        <f t="shared" si="29"/>
        <v>856.57515617051092</v>
      </c>
      <c r="M69" s="40">
        <f t="shared" si="30"/>
        <v>1.9467617185693429E-2</v>
      </c>
      <c r="N69" s="41">
        <f t="shared" si="31"/>
        <v>856.57515617051092</v>
      </c>
      <c r="O69">
        <v>3</v>
      </c>
      <c r="P69" t="str">
        <f>VLOOKUP(O69,Parametre!$A$12:$B$15,2,"USANN")</f>
        <v>Siv Iren</v>
      </c>
      <c r="Q69" s="40">
        <f t="shared" si="32"/>
        <v>1.2312773168047013</v>
      </c>
      <c r="R69" s="40">
        <f t="shared" si="33"/>
        <v>1.2312773168047013</v>
      </c>
      <c r="S69" s="40" t="str">
        <f>VLOOKUP(F69,Parametre!$A$3:$D$7,4,"USANN")</f>
        <v>Siv Iren og Knut</v>
      </c>
      <c r="T69" s="4">
        <f>VLOOKUP(B69,'årsverk_kost per årsverk'!$M$3:$Q$41,5)</f>
        <v>695.68012378674916</v>
      </c>
      <c r="U69" s="40"/>
      <c r="W69" s="67" t="str">
        <f t="shared" si="11"/>
        <v>31</v>
      </c>
      <c r="X69" s="67" t="str">
        <f t="shared" si="12"/>
        <v>3100 ENHET FOR SYKEHJEM</v>
      </c>
      <c r="Y69" s="67" t="str">
        <f t="shared" si="13"/>
        <v>3142 Bergan sykehjem - Demens 2</v>
      </c>
      <c r="Z69" s="67" t="str">
        <f t="shared" si="14"/>
        <v>4.Helse og omsorg</v>
      </c>
      <c r="AA69" s="69">
        <f t="shared" si="15"/>
        <v>7933</v>
      </c>
      <c r="AB69" s="69">
        <f t="shared" si="16"/>
        <v>7933</v>
      </c>
      <c r="AC69" s="69">
        <f t="shared" si="17"/>
        <v>856.57515617051092</v>
      </c>
      <c r="AD69" s="69">
        <f t="shared" si="18"/>
        <v>856.57515617051092</v>
      </c>
      <c r="AE69" s="67" t="str">
        <f t="shared" si="19"/>
        <v>Siv Iren</v>
      </c>
      <c r="AF69" s="70">
        <f t="shared" si="20"/>
        <v>1.2312773168047013</v>
      </c>
      <c r="AG69" s="70">
        <f t="shared" si="21"/>
        <v>1.2312773168047013</v>
      </c>
      <c r="AH69" s="67" t="str">
        <f t="shared" si="22"/>
        <v>Siv Iren og Knut</v>
      </c>
      <c r="AI69" s="67"/>
    </row>
    <row r="70" spans="1:35" ht="15" x14ac:dyDescent="0.2">
      <c r="A70" t="str">
        <f t="shared" si="24"/>
        <v>31</v>
      </c>
      <c r="B70">
        <f t="shared" si="25"/>
        <v>3100</v>
      </c>
      <c r="C70" t="s">
        <v>598</v>
      </c>
      <c r="D70" t="s">
        <v>614</v>
      </c>
      <c r="E70" s="50" t="s">
        <v>1081</v>
      </c>
      <c r="F70" s="52">
        <f t="shared" si="23"/>
        <v>4</v>
      </c>
      <c r="G70" s="4">
        <f t="shared" si="26"/>
        <v>44000000</v>
      </c>
      <c r="H70" s="4">
        <v>3504</v>
      </c>
      <c r="I70" s="53"/>
      <c r="J70" s="41">
        <f t="shared" si="27"/>
        <v>3504</v>
      </c>
      <c r="K70" s="40">
        <f t="shared" si="28"/>
        <v>8.598831541493733E-3</v>
      </c>
      <c r="L70" s="4">
        <f t="shared" si="29"/>
        <v>378.34858782572428</v>
      </c>
      <c r="M70" s="40">
        <f t="shared" si="30"/>
        <v>8.598831541493733E-3</v>
      </c>
      <c r="N70" s="41">
        <f t="shared" si="31"/>
        <v>378.34858782572428</v>
      </c>
      <c r="O70">
        <v>3</v>
      </c>
      <c r="P70" t="str">
        <f>VLOOKUP(O70,Parametre!$A$12:$B$15,2,"USANN")</f>
        <v>Siv Iren</v>
      </c>
      <c r="Q70" s="40">
        <f t="shared" si="32"/>
        <v>0.54385424405441496</v>
      </c>
      <c r="R70" s="40">
        <f t="shared" si="33"/>
        <v>0.54385424405441496</v>
      </c>
      <c r="S70" s="40" t="str">
        <f>VLOOKUP(F70,Parametre!$A$3:$D$7,4,"USANN")</f>
        <v>Siv Iren og Knut</v>
      </c>
      <c r="T70" s="4">
        <f>VLOOKUP(B70,'årsverk_kost per årsverk'!$M$3:$Q$41,5)</f>
        <v>695.68012378674916</v>
      </c>
      <c r="U70" s="40"/>
      <c r="W70" s="67" t="str">
        <f t="shared" si="11"/>
        <v>31</v>
      </c>
      <c r="X70" s="67" t="str">
        <f t="shared" si="12"/>
        <v>3100 ENHET FOR SYKEHJEM</v>
      </c>
      <c r="Y70" s="67" t="str">
        <f t="shared" si="13"/>
        <v>3143 Vakthavende sykepleieteam</v>
      </c>
      <c r="Z70" s="67" t="str">
        <f t="shared" si="14"/>
        <v>4.Helse og omsorg</v>
      </c>
      <c r="AA70" s="69">
        <f t="shared" si="15"/>
        <v>3504</v>
      </c>
      <c r="AB70" s="69">
        <f t="shared" si="16"/>
        <v>3504</v>
      </c>
      <c r="AC70" s="69">
        <f t="shared" si="17"/>
        <v>378.34858782572428</v>
      </c>
      <c r="AD70" s="69">
        <f t="shared" si="18"/>
        <v>378.34858782572428</v>
      </c>
      <c r="AE70" s="67" t="str">
        <f t="shared" si="19"/>
        <v>Siv Iren</v>
      </c>
      <c r="AF70" s="70">
        <f t="shared" si="20"/>
        <v>0.54385424405441496</v>
      </c>
      <c r="AG70" s="70">
        <f t="shared" si="21"/>
        <v>0.54385424405441496</v>
      </c>
      <c r="AH70" s="67" t="str">
        <f t="shared" si="22"/>
        <v>Siv Iren og Knut</v>
      </c>
      <c r="AI70" s="67"/>
    </row>
    <row r="71" spans="1:35" ht="15" x14ac:dyDescent="0.2">
      <c r="A71" t="str">
        <f t="shared" si="24"/>
        <v>31</v>
      </c>
      <c r="B71">
        <f t="shared" si="25"/>
        <v>3100</v>
      </c>
      <c r="C71" t="s">
        <v>598</v>
      </c>
      <c r="D71" t="s">
        <v>615</v>
      </c>
      <c r="E71" s="50" t="s">
        <v>1081</v>
      </c>
      <c r="F71" s="52">
        <f t="shared" si="23"/>
        <v>4</v>
      </c>
      <c r="G71" s="4">
        <f t="shared" si="26"/>
        <v>44000000</v>
      </c>
      <c r="H71" s="4">
        <v>11682</v>
      </c>
      <c r="I71" s="53"/>
      <c r="J71" s="41">
        <f t="shared" si="27"/>
        <v>11682</v>
      </c>
      <c r="K71" s="40">
        <f t="shared" si="28"/>
        <v>2.8667679813849822E-2</v>
      </c>
      <c r="L71" s="4">
        <f t="shared" si="29"/>
        <v>1261.3779118093923</v>
      </c>
      <c r="M71" s="40">
        <f t="shared" si="30"/>
        <v>2.8667679813849822E-2</v>
      </c>
      <c r="N71" s="41">
        <f t="shared" si="31"/>
        <v>1261.3779118093923</v>
      </c>
      <c r="O71">
        <v>3</v>
      </c>
      <c r="P71" t="str">
        <f>VLOOKUP(O71,Parametre!$A$12:$B$15,2,"USANN")</f>
        <v>Siv Iren</v>
      </c>
      <c r="Q71" s="40">
        <f t="shared" si="32"/>
        <v>1.8131578992704551</v>
      </c>
      <c r="R71" s="40">
        <f t="shared" si="33"/>
        <v>1.8131578992704551</v>
      </c>
      <c r="S71" s="40" t="str">
        <f>VLOOKUP(F71,Parametre!$A$3:$D$7,4,"USANN")</f>
        <v>Siv Iren og Knut</v>
      </c>
      <c r="T71" s="4">
        <f>VLOOKUP(B71,'årsverk_kost per årsverk'!$M$3:$Q$41,5)</f>
        <v>695.68012378674916</v>
      </c>
      <c r="U71" s="40"/>
      <c r="W71" s="67" t="str">
        <f t="shared" si="11"/>
        <v>31</v>
      </c>
      <c r="X71" s="67" t="str">
        <f t="shared" si="12"/>
        <v>3100 ENHET FOR SYKEHJEM</v>
      </c>
      <c r="Y71" s="67" t="str">
        <f t="shared" si="13"/>
        <v>3150 Frei sykehjem</v>
      </c>
      <c r="Z71" s="67" t="str">
        <f t="shared" si="14"/>
        <v>4.Helse og omsorg</v>
      </c>
      <c r="AA71" s="69">
        <f t="shared" si="15"/>
        <v>11682</v>
      </c>
      <c r="AB71" s="69">
        <f t="shared" si="16"/>
        <v>11682</v>
      </c>
      <c r="AC71" s="69">
        <f t="shared" si="17"/>
        <v>1261.3779118093923</v>
      </c>
      <c r="AD71" s="69">
        <f t="shared" si="18"/>
        <v>1261.3779118093923</v>
      </c>
      <c r="AE71" s="67" t="str">
        <f t="shared" si="19"/>
        <v>Siv Iren</v>
      </c>
      <c r="AF71" s="70">
        <f t="shared" si="20"/>
        <v>1.8131578992704551</v>
      </c>
      <c r="AG71" s="70">
        <f t="shared" si="21"/>
        <v>1.8131578992704551</v>
      </c>
      <c r="AH71" s="67" t="str">
        <f t="shared" si="22"/>
        <v>Siv Iren og Knut</v>
      </c>
      <c r="AI71" s="67"/>
    </row>
    <row r="72" spans="1:35" ht="15" x14ac:dyDescent="0.2">
      <c r="A72" t="str">
        <f t="shared" ref="A72" si="34">LEFT(B72,2)</f>
        <v>31</v>
      </c>
      <c r="B72">
        <f t="shared" ref="B72" si="35">LEFT(C72,4)*1</f>
        <v>3170</v>
      </c>
      <c r="C72" t="s">
        <v>709</v>
      </c>
      <c r="D72" t="s">
        <v>711</v>
      </c>
      <c r="E72" s="50" t="s">
        <v>1081</v>
      </c>
      <c r="F72" s="52">
        <f t="shared" si="23"/>
        <v>4</v>
      </c>
      <c r="G72" s="4">
        <f t="shared" ref="G72:G103" si="36">VLOOKUP(F72,$G$1:$L$5,6,"USANN")</f>
        <v>44000000</v>
      </c>
      <c r="H72" s="4">
        <v>8918</v>
      </c>
      <c r="I72" s="53"/>
      <c r="J72" s="41">
        <f t="shared" ref="J72" si="37">H72+I72</f>
        <v>8918</v>
      </c>
      <c r="K72" s="40">
        <f t="shared" ref="K72:K103" si="38">H72/VLOOKUP(F72,$G$1:$J$5,2,"USANN")</f>
        <v>2.1884811554520864E-2</v>
      </c>
      <c r="L72" s="4">
        <f t="shared" ref="L72" si="39">K72*G72/1000</f>
        <v>962.93170839891809</v>
      </c>
      <c r="M72" s="40">
        <f t="shared" ref="M72:M103" si="40">J72/VLOOKUP(F72,$G$1:$J$5,4,"USANN")</f>
        <v>2.1884811554520864E-2</v>
      </c>
      <c r="N72" s="41">
        <f t="shared" ref="N72" si="41">G72*M72/1000</f>
        <v>962.93170839891809</v>
      </c>
      <c r="O72">
        <v>3</v>
      </c>
      <c r="P72" t="str">
        <f>VLOOKUP(O72,Parametre!$A$12:$B$15,2,"USANN")</f>
        <v>Siv Iren</v>
      </c>
      <c r="Q72" s="40">
        <f t="shared" ref="Q72:Q103" si="42">L72/T72</f>
        <v>1.3187168674871412</v>
      </c>
      <c r="R72" s="40">
        <f t="shared" ref="R72:R103" si="43">N72/T72</f>
        <v>1.3187168674871412</v>
      </c>
      <c r="S72" s="40" t="str">
        <f>VLOOKUP(F72,Parametre!$A$3:$D$7,4,"USANN")</f>
        <v>Siv Iren og Knut</v>
      </c>
      <c r="T72" s="4">
        <f>VLOOKUP(B72,'årsverk_kost per årsverk'!$M$3:$Q$41,5)</f>
        <v>730.20352748942719</v>
      </c>
      <c r="U72" s="40"/>
      <c r="W72" s="67" t="str">
        <f t="shared" ref="W72:W135" si="44">A72</f>
        <v>31</v>
      </c>
      <c r="X72" s="67" t="str">
        <f t="shared" ref="X72:X135" si="45">C72</f>
        <v>3170 STORHAUGEN HELSEHUS</v>
      </c>
      <c r="Y72" s="67" t="str">
        <f t="shared" ref="Y72:Y135" si="46">D72</f>
        <v>3162 Rehabilitering</v>
      </c>
      <c r="Z72" s="67" t="str">
        <f t="shared" ref="Z72:Z135" si="47">E72</f>
        <v>4.Helse og omsorg</v>
      </c>
      <c r="AA72" s="69">
        <f t="shared" ref="AA72:AA135" si="48">H72</f>
        <v>8918</v>
      </c>
      <c r="AB72" s="69">
        <f t="shared" ref="AB72:AB135" si="49">J72</f>
        <v>8918</v>
      </c>
      <c r="AC72" s="69">
        <f t="shared" ref="AC72:AC135" si="50">L72</f>
        <v>962.93170839891809</v>
      </c>
      <c r="AD72" s="69">
        <f t="shared" ref="AD72:AD135" si="51">N72</f>
        <v>962.93170839891809</v>
      </c>
      <c r="AE72" s="67" t="str">
        <f t="shared" ref="AE72:AE135" si="52">P72</f>
        <v>Siv Iren</v>
      </c>
      <c r="AF72" s="70">
        <f t="shared" ref="AF72:AF135" si="53">Q72</f>
        <v>1.3187168674871412</v>
      </c>
      <c r="AG72" s="70">
        <f t="shared" ref="AG72:AG135" si="54">R72</f>
        <v>1.3187168674871412</v>
      </c>
      <c r="AH72" s="67" t="str">
        <f t="shared" ref="AH72:AH135" si="55">S72</f>
        <v>Siv Iren og Knut</v>
      </c>
      <c r="AI72" s="67"/>
    </row>
    <row r="73" spans="1:35" ht="15" x14ac:dyDescent="0.2">
      <c r="A73" t="str">
        <f t="shared" ref="A73:A136" si="56">LEFT(B73,2)</f>
        <v>31</v>
      </c>
      <c r="B73">
        <f t="shared" ref="B73:B136" si="57">LEFT(C73,4)*1</f>
        <v>3170</v>
      </c>
      <c r="C73" t="s">
        <v>709</v>
      </c>
      <c r="D73" t="s">
        <v>712</v>
      </c>
      <c r="E73" s="50" t="s">
        <v>1081</v>
      </c>
      <c r="F73" s="52">
        <f t="shared" ref="F73:F136" si="58">LEFT(E73,1)*1</f>
        <v>4</v>
      </c>
      <c r="G73" s="4">
        <f t="shared" si="36"/>
        <v>44000000</v>
      </c>
      <c r="H73" s="4">
        <v>4360</v>
      </c>
      <c r="I73" s="53"/>
      <c r="J73" s="41">
        <f t="shared" ref="J73:J136" si="59">H73+I73</f>
        <v>4360</v>
      </c>
      <c r="K73" s="40">
        <f t="shared" si="38"/>
        <v>1.069945933816001E-2</v>
      </c>
      <c r="L73" s="4">
        <f t="shared" ref="L73:L136" si="60">K73*G73/1000</f>
        <v>470.77621087904043</v>
      </c>
      <c r="M73" s="40">
        <f t="shared" si="40"/>
        <v>1.069945933816001E-2</v>
      </c>
      <c r="N73" s="41">
        <f t="shared" ref="N73:N136" si="61">G73*M73/1000</f>
        <v>470.77621087904043</v>
      </c>
      <c r="O73">
        <v>3</v>
      </c>
      <c r="P73" t="str">
        <f>VLOOKUP(O73,Parametre!$A$12:$B$15,2,"USANN")</f>
        <v>Siv Iren</v>
      </c>
      <c r="Q73" s="40">
        <f t="shared" si="42"/>
        <v>0.64471916822650099</v>
      </c>
      <c r="R73" s="40">
        <f t="shared" si="43"/>
        <v>0.64471916822650099</v>
      </c>
      <c r="S73" s="40" t="str">
        <f>VLOOKUP(F73,Parametre!$A$3:$D$7,4,"USANN")</f>
        <v>Siv Iren og Knut</v>
      </c>
      <c r="T73" s="4">
        <f>VLOOKUP(B73,'årsverk_kost per årsverk'!$M$3:$Q$41,5)</f>
        <v>730.20352748942719</v>
      </c>
      <c r="U73" s="40"/>
      <c r="W73" s="67" t="str">
        <f t="shared" si="44"/>
        <v>31</v>
      </c>
      <c r="X73" s="67" t="str">
        <f t="shared" si="45"/>
        <v>3170 STORHAUGEN HELSEHUS</v>
      </c>
      <c r="Y73" s="67" t="str">
        <f t="shared" si="46"/>
        <v>3164 Forebyggende eldre</v>
      </c>
      <c r="Z73" s="67" t="str">
        <f t="shared" si="47"/>
        <v>4.Helse og omsorg</v>
      </c>
      <c r="AA73" s="69">
        <f t="shared" si="48"/>
        <v>4360</v>
      </c>
      <c r="AB73" s="69">
        <f t="shared" si="49"/>
        <v>4360</v>
      </c>
      <c r="AC73" s="69">
        <f t="shared" si="50"/>
        <v>470.77621087904043</v>
      </c>
      <c r="AD73" s="69">
        <f t="shared" si="51"/>
        <v>470.77621087904043</v>
      </c>
      <c r="AE73" s="67" t="str">
        <f t="shared" si="52"/>
        <v>Siv Iren</v>
      </c>
      <c r="AF73" s="70">
        <f t="shared" si="53"/>
        <v>0.64471916822650099</v>
      </c>
      <c r="AG73" s="70">
        <f t="shared" si="54"/>
        <v>0.64471916822650099</v>
      </c>
      <c r="AH73" s="67" t="str">
        <f t="shared" si="55"/>
        <v>Siv Iren og Knut</v>
      </c>
      <c r="AI73" s="67"/>
    </row>
    <row r="74" spans="1:35" ht="15" x14ac:dyDescent="0.2">
      <c r="A74" t="str">
        <f t="shared" si="56"/>
        <v>31</v>
      </c>
      <c r="B74">
        <f t="shared" si="57"/>
        <v>3170</v>
      </c>
      <c r="C74" t="s">
        <v>709</v>
      </c>
      <c r="D74" t="s">
        <v>715</v>
      </c>
      <c r="E74" s="50" t="s">
        <v>1081</v>
      </c>
      <c r="F74" s="52">
        <f t="shared" si="58"/>
        <v>4</v>
      </c>
      <c r="G74" s="4">
        <f t="shared" si="36"/>
        <v>44000000</v>
      </c>
      <c r="H74" s="4">
        <v>2501</v>
      </c>
      <c r="I74" s="53"/>
      <c r="J74" s="41">
        <f t="shared" si="59"/>
        <v>2501</v>
      </c>
      <c r="K74" s="40">
        <f t="shared" si="38"/>
        <v>6.1374650928298583E-3</v>
      </c>
      <c r="L74" s="4">
        <f t="shared" si="60"/>
        <v>270.0484640845138</v>
      </c>
      <c r="M74" s="40">
        <f t="shared" si="40"/>
        <v>6.1374650928298583E-3</v>
      </c>
      <c r="N74" s="41">
        <f t="shared" si="61"/>
        <v>270.0484640845138</v>
      </c>
      <c r="O74">
        <v>3</v>
      </c>
      <c r="P74" t="str">
        <f>VLOOKUP(O74,Parametre!$A$12:$B$15,2,"USANN")</f>
        <v>Siv Iren</v>
      </c>
      <c r="Q74" s="40">
        <f t="shared" si="42"/>
        <v>0.36982629351708235</v>
      </c>
      <c r="R74" s="40">
        <f t="shared" si="43"/>
        <v>0.36982629351708235</v>
      </c>
      <c r="S74" s="40" t="str">
        <f>VLOOKUP(F74,Parametre!$A$3:$D$7,4,"USANN")</f>
        <v>Siv Iren og Knut</v>
      </c>
      <c r="T74" s="4">
        <f>VLOOKUP(B74,'årsverk_kost per årsverk'!$M$3:$Q$41,5)</f>
        <v>730.20352748942719</v>
      </c>
      <c r="U74" s="40"/>
      <c r="W74" s="67" t="str">
        <f t="shared" si="44"/>
        <v>31</v>
      </c>
      <c r="X74" s="67" t="str">
        <f t="shared" si="45"/>
        <v>3170 STORHAUGEN HELSEHUS</v>
      </c>
      <c r="Y74" s="67" t="str">
        <f t="shared" si="46"/>
        <v>3170 Storhaugen Helsehus - felles</v>
      </c>
      <c r="Z74" s="67" t="str">
        <f t="shared" si="47"/>
        <v>4.Helse og omsorg</v>
      </c>
      <c r="AA74" s="69">
        <f t="shared" si="48"/>
        <v>2501</v>
      </c>
      <c r="AB74" s="69">
        <f t="shared" si="49"/>
        <v>2501</v>
      </c>
      <c r="AC74" s="69">
        <f t="shared" si="50"/>
        <v>270.0484640845138</v>
      </c>
      <c r="AD74" s="69">
        <f t="shared" si="51"/>
        <v>270.0484640845138</v>
      </c>
      <c r="AE74" s="67" t="str">
        <f t="shared" si="52"/>
        <v>Siv Iren</v>
      </c>
      <c r="AF74" s="70">
        <f t="shared" si="53"/>
        <v>0.36982629351708235</v>
      </c>
      <c r="AG74" s="70">
        <f t="shared" si="54"/>
        <v>0.36982629351708235</v>
      </c>
      <c r="AH74" s="67" t="str">
        <f t="shared" si="55"/>
        <v>Siv Iren og Knut</v>
      </c>
      <c r="AI74" s="67"/>
    </row>
    <row r="75" spans="1:35" ht="15" x14ac:dyDescent="0.2">
      <c r="A75" t="str">
        <f t="shared" si="56"/>
        <v>31</v>
      </c>
      <c r="B75">
        <f t="shared" si="57"/>
        <v>3170</v>
      </c>
      <c r="C75" t="s">
        <v>709</v>
      </c>
      <c r="D75" t="s">
        <v>717</v>
      </c>
      <c r="E75" s="50" t="s">
        <v>1081</v>
      </c>
      <c r="F75" s="52">
        <f t="shared" si="58"/>
        <v>4</v>
      </c>
      <c r="G75" s="4">
        <f t="shared" si="36"/>
        <v>44000000</v>
      </c>
      <c r="H75" s="4">
        <v>24872</v>
      </c>
      <c r="I75" s="53"/>
      <c r="J75" s="41">
        <f t="shared" si="59"/>
        <v>24872</v>
      </c>
      <c r="K75" s="40">
        <f t="shared" si="38"/>
        <v>6.1035998316219212E-2</v>
      </c>
      <c r="L75" s="4">
        <f t="shared" si="60"/>
        <v>2685.5839259136455</v>
      </c>
      <c r="M75" s="40">
        <f t="shared" si="40"/>
        <v>6.1035998316219212E-2</v>
      </c>
      <c r="N75" s="41">
        <f t="shared" si="61"/>
        <v>2685.5839259136455</v>
      </c>
      <c r="O75">
        <v>3</v>
      </c>
      <c r="P75" t="str">
        <f>VLOOKUP(O75,Parametre!$A$12:$B$15,2,"USANN")</f>
        <v>Siv Iren</v>
      </c>
      <c r="Q75" s="40">
        <f t="shared" si="42"/>
        <v>3.6778566862682416</v>
      </c>
      <c r="R75" s="40">
        <f t="shared" si="43"/>
        <v>3.6778566862682416</v>
      </c>
      <c r="S75" s="40" t="str">
        <f>VLOOKUP(F75,Parametre!$A$3:$D$7,4,"USANN")</f>
        <v>Siv Iren og Knut</v>
      </c>
      <c r="T75" s="4">
        <f>VLOOKUP(B75,'årsverk_kost per årsverk'!$M$3:$Q$41,5)</f>
        <v>730.20352748942719</v>
      </c>
      <c r="U75" s="40"/>
      <c r="W75" s="67" t="str">
        <f t="shared" si="44"/>
        <v>31</v>
      </c>
      <c r="X75" s="67" t="str">
        <f t="shared" si="45"/>
        <v>3170 STORHAUGEN HELSEHUS</v>
      </c>
      <c r="Y75" s="67" t="str">
        <f t="shared" si="46"/>
        <v>3171 Storhaugen helsehus - Døgndrift</v>
      </c>
      <c r="Z75" s="67" t="str">
        <f t="shared" si="47"/>
        <v>4.Helse og omsorg</v>
      </c>
      <c r="AA75" s="69">
        <f t="shared" si="48"/>
        <v>24872</v>
      </c>
      <c r="AB75" s="69">
        <f t="shared" si="49"/>
        <v>24872</v>
      </c>
      <c r="AC75" s="69">
        <f t="shared" si="50"/>
        <v>2685.5839259136455</v>
      </c>
      <c r="AD75" s="69">
        <f t="shared" si="51"/>
        <v>2685.5839259136455</v>
      </c>
      <c r="AE75" s="67" t="str">
        <f t="shared" si="52"/>
        <v>Siv Iren</v>
      </c>
      <c r="AF75" s="70">
        <f t="shared" si="53"/>
        <v>3.6778566862682416</v>
      </c>
      <c r="AG75" s="70">
        <f t="shared" si="54"/>
        <v>3.6778566862682416</v>
      </c>
      <c r="AH75" s="67" t="str">
        <f t="shared" si="55"/>
        <v>Siv Iren og Knut</v>
      </c>
      <c r="AI75" s="67"/>
    </row>
    <row r="76" spans="1:35" ht="15" x14ac:dyDescent="0.2">
      <c r="A76" t="str">
        <f t="shared" si="56"/>
        <v>31</v>
      </c>
      <c r="B76">
        <f t="shared" si="57"/>
        <v>3170</v>
      </c>
      <c r="C76" t="s">
        <v>709</v>
      </c>
      <c r="D76" t="s">
        <v>719</v>
      </c>
      <c r="E76" s="50" t="s">
        <v>1081</v>
      </c>
      <c r="F76" s="52">
        <f t="shared" si="58"/>
        <v>4</v>
      </c>
      <c r="G76" s="4">
        <f t="shared" si="36"/>
        <v>44000000</v>
      </c>
      <c r="H76" s="4">
        <v>2226</v>
      </c>
      <c r="I76" s="53"/>
      <c r="J76" s="41">
        <f t="shared" si="59"/>
        <v>2226</v>
      </c>
      <c r="K76" s="40">
        <f t="shared" si="38"/>
        <v>5.4626138731064637E-3</v>
      </c>
      <c r="L76" s="4">
        <f t="shared" si="60"/>
        <v>240.35501041668442</v>
      </c>
      <c r="M76" s="40">
        <f t="shared" si="40"/>
        <v>5.4626138731064637E-3</v>
      </c>
      <c r="N76" s="41">
        <f t="shared" si="61"/>
        <v>240.35501041668442</v>
      </c>
      <c r="O76">
        <v>3</v>
      </c>
      <c r="P76" t="str">
        <f>VLOOKUP(O76,Parametre!$A$12:$B$15,2,"USANN")</f>
        <v>Siv Iren</v>
      </c>
      <c r="Q76" s="40">
        <f t="shared" si="42"/>
        <v>0.32916166708077782</v>
      </c>
      <c r="R76" s="40">
        <f t="shared" si="43"/>
        <v>0.32916166708077782</v>
      </c>
      <c r="S76" s="40" t="str">
        <f>VLOOKUP(F76,Parametre!$A$3:$D$7,4,"USANN")</f>
        <v>Siv Iren og Knut</v>
      </c>
      <c r="T76" s="4">
        <f>VLOOKUP(B76,'årsverk_kost per årsverk'!$M$3:$Q$41,5)</f>
        <v>730.20352748942719</v>
      </c>
      <c r="U76" s="40"/>
      <c r="W76" s="67" t="str">
        <f t="shared" si="44"/>
        <v>31</v>
      </c>
      <c r="X76" s="67" t="str">
        <f t="shared" si="45"/>
        <v>3170 STORHAUGEN HELSEHUS</v>
      </c>
      <c r="Y76" s="67" t="str">
        <f t="shared" si="46"/>
        <v>3174 Samfunnsmedisin</v>
      </c>
      <c r="Z76" s="67" t="str">
        <f t="shared" si="47"/>
        <v>4.Helse og omsorg</v>
      </c>
      <c r="AA76" s="69">
        <f t="shared" si="48"/>
        <v>2226</v>
      </c>
      <c r="AB76" s="69">
        <f t="shared" si="49"/>
        <v>2226</v>
      </c>
      <c r="AC76" s="69">
        <f t="shared" si="50"/>
        <v>240.35501041668442</v>
      </c>
      <c r="AD76" s="69">
        <f t="shared" si="51"/>
        <v>240.35501041668442</v>
      </c>
      <c r="AE76" s="67" t="str">
        <f t="shared" si="52"/>
        <v>Siv Iren</v>
      </c>
      <c r="AF76" s="70">
        <f t="shared" si="53"/>
        <v>0.32916166708077782</v>
      </c>
      <c r="AG76" s="70">
        <f t="shared" si="54"/>
        <v>0.32916166708077782</v>
      </c>
      <c r="AH76" s="67" t="str">
        <f t="shared" si="55"/>
        <v>Siv Iren og Knut</v>
      </c>
      <c r="AI76" s="67"/>
    </row>
    <row r="77" spans="1:35" ht="15" x14ac:dyDescent="0.2">
      <c r="A77" t="str">
        <f t="shared" si="56"/>
        <v>31</v>
      </c>
      <c r="B77">
        <f t="shared" si="57"/>
        <v>3170</v>
      </c>
      <c r="C77" t="s">
        <v>709</v>
      </c>
      <c r="D77" t="s">
        <v>721</v>
      </c>
      <c r="E77" s="50" t="s">
        <v>1081</v>
      </c>
      <c r="F77" s="52">
        <f t="shared" si="58"/>
        <v>4</v>
      </c>
      <c r="G77" s="4">
        <f t="shared" si="36"/>
        <v>44000000</v>
      </c>
      <c r="H77" s="4">
        <v>585</v>
      </c>
      <c r="I77" s="53"/>
      <c r="J77" s="41">
        <f t="shared" si="59"/>
        <v>585</v>
      </c>
      <c r="K77" s="40">
        <f t="shared" si="38"/>
        <v>1.4355925946843132E-3</v>
      </c>
      <c r="L77" s="4">
        <f t="shared" si="60"/>
        <v>63.16607416610978</v>
      </c>
      <c r="M77" s="40">
        <f t="shared" si="40"/>
        <v>1.4355925946843132E-3</v>
      </c>
      <c r="N77" s="41">
        <f t="shared" si="61"/>
        <v>63.16607416610978</v>
      </c>
      <c r="O77">
        <v>3</v>
      </c>
      <c r="P77" t="str">
        <f>VLOOKUP(O77,Parametre!$A$12:$B$15,2,"USANN")</f>
        <v>Siv Iren</v>
      </c>
      <c r="Q77" s="40">
        <f t="shared" si="42"/>
        <v>8.6504750782684187E-2</v>
      </c>
      <c r="R77" s="40">
        <f t="shared" si="43"/>
        <v>8.6504750782684187E-2</v>
      </c>
      <c r="S77" s="40" t="str">
        <f>VLOOKUP(F77,Parametre!$A$3:$D$7,4,"USANN")</f>
        <v>Siv Iren og Knut</v>
      </c>
      <c r="T77" s="4">
        <f>VLOOKUP(B77,'årsverk_kost per årsverk'!$M$3:$Q$41,5)</f>
        <v>730.20352748942719</v>
      </c>
      <c r="U77" s="40"/>
      <c r="W77" s="67" t="str">
        <f t="shared" si="44"/>
        <v>31</v>
      </c>
      <c r="X77" s="67" t="str">
        <f t="shared" si="45"/>
        <v>3170 STORHAUGEN HELSEHUS</v>
      </c>
      <c r="Y77" s="67" t="str">
        <f t="shared" si="46"/>
        <v>3175 Turnuslege</v>
      </c>
      <c r="Z77" s="67" t="str">
        <f t="shared" si="47"/>
        <v>4.Helse og omsorg</v>
      </c>
      <c r="AA77" s="69">
        <f t="shared" si="48"/>
        <v>585</v>
      </c>
      <c r="AB77" s="69">
        <f t="shared" si="49"/>
        <v>585</v>
      </c>
      <c r="AC77" s="69">
        <f t="shared" si="50"/>
        <v>63.16607416610978</v>
      </c>
      <c r="AD77" s="69">
        <f t="shared" si="51"/>
        <v>63.16607416610978</v>
      </c>
      <c r="AE77" s="67" t="str">
        <f t="shared" si="52"/>
        <v>Siv Iren</v>
      </c>
      <c r="AF77" s="70">
        <f t="shared" si="53"/>
        <v>8.6504750782684187E-2</v>
      </c>
      <c r="AG77" s="70">
        <f t="shared" si="54"/>
        <v>8.6504750782684187E-2</v>
      </c>
      <c r="AH77" s="67" t="str">
        <f t="shared" si="55"/>
        <v>Siv Iren og Knut</v>
      </c>
      <c r="AI77" s="67"/>
    </row>
    <row r="78" spans="1:35" ht="15" x14ac:dyDescent="0.2">
      <c r="A78" t="str">
        <f t="shared" si="56"/>
        <v>31</v>
      </c>
      <c r="B78">
        <f t="shared" si="57"/>
        <v>3170</v>
      </c>
      <c r="C78" t="s">
        <v>709</v>
      </c>
      <c r="D78" t="s">
        <v>723</v>
      </c>
      <c r="E78" s="50" t="s">
        <v>1081</v>
      </c>
      <c r="F78" s="52">
        <f t="shared" si="58"/>
        <v>4</v>
      </c>
      <c r="G78" s="4">
        <f t="shared" si="36"/>
        <v>44000000</v>
      </c>
      <c r="H78" s="4">
        <v>552</v>
      </c>
      <c r="I78" s="53"/>
      <c r="J78" s="41">
        <f t="shared" si="59"/>
        <v>552</v>
      </c>
      <c r="K78" s="40">
        <f t="shared" si="38"/>
        <v>1.3546104483175057E-3</v>
      </c>
      <c r="L78" s="4">
        <f t="shared" si="60"/>
        <v>59.602859725970248</v>
      </c>
      <c r="M78" s="40">
        <f t="shared" si="40"/>
        <v>1.3546104483175057E-3</v>
      </c>
      <c r="N78" s="41">
        <f t="shared" si="61"/>
        <v>59.602859725970248</v>
      </c>
      <c r="O78">
        <v>3</v>
      </c>
      <c r="P78" t="str">
        <f>VLOOKUP(O78,Parametre!$A$12:$B$15,2,"USANN")</f>
        <v>Siv Iren</v>
      </c>
      <c r="Q78" s="40">
        <f t="shared" si="42"/>
        <v>8.1624995610327628E-2</v>
      </c>
      <c r="R78" s="40">
        <f t="shared" si="43"/>
        <v>8.1624995610327628E-2</v>
      </c>
      <c r="S78" s="40" t="str">
        <f>VLOOKUP(F78,Parametre!$A$3:$D$7,4,"USANN")</f>
        <v>Siv Iren og Knut</v>
      </c>
      <c r="T78" s="4">
        <f>VLOOKUP(B78,'årsverk_kost per årsverk'!$M$3:$Q$41,5)</f>
        <v>730.20352748942719</v>
      </c>
      <c r="U78" s="40"/>
      <c r="W78" s="67" t="str">
        <f t="shared" si="44"/>
        <v>31</v>
      </c>
      <c r="X78" s="67" t="str">
        <f t="shared" si="45"/>
        <v>3170 STORHAUGEN HELSEHUS</v>
      </c>
      <c r="Y78" s="67" t="str">
        <f t="shared" si="46"/>
        <v>3176 Legevakt</v>
      </c>
      <c r="Z78" s="67" t="str">
        <f t="shared" si="47"/>
        <v>4.Helse og omsorg</v>
      </c>
      <c r="AA78" s="69">
        <f t="shared" si="48"/>
        <v>552</v>
      </c>
      <c r="AB78" s="69">
        <f t="shared" si="49"/>
        <v>552</v>
      </c>
      <c r="AC78" s="69">
        <f t="shared" si="50"/>
        <v>59.602859725970248</v>
      </c>
      <c r="AD78" s="69">
        <f t="shared" si="51"/>
        <v>59.602859725970248</v>
      </c>
      <c r="AE78" s="67" t="str">
        <f t="shared" si="52"/>
        <v>Siv Iren</v>
      </c>
      <c r="AF78" s="70">
        <f t="shared" si="53"/>
        <v>8.1624995610327628E-2</v>
      </c>
      <c r="AG78" s="70">
        <f t="shared" si="54"/>
        <v>8.1624995610327628E-2</v>
      </c>
      <c r="AH78" s="67" t="str">
        <f t="shared" si="55"/>
        <v>Siv Iren og Knut</v>
      </c>
      <c r="AI78" s="67"/>
    </row>
    <row r="79" spans="1:35" ht="15" x14ac:dyDescent="0.2">
      <c r="A79" t="str">
        <f t="shared" si="56"/>
        <v>31</v>
      </c>
      <c r="B79">
        <f t="shared" si="57"/>
        <v>3170</v>
      </c>
      <c r="C79" t="s">
        <v>709</v>
      </c>
      <c r="D79" t="s">
        <v>726</v>
      </c>
      <c r="E79" s="50" t="s">
        <v>1081</v>
      </c>
      <c r="F79" s="52">
        <f t="shared" si="58"/>
        <v>4</v>
      </c>
      <c r="G79" s="4">
        <f t="shared" si="36"/>
        <v>44000000</v>
      </c>
      <c r="H79" s="4">
        <v>2737</v>
      </c>
      <c r="I79" s="53"/>
      <c r="J79" s="41">
        <f t="shared" si="59"/>
        <v>2737</v>
      </c>
      <c r="K79" s="40">
        <f t="shared" si="38"/>
        <v>6.7166101395742996E-3</v>
      </c>
      <c r="L79" s="4">
        <f t="shared" si="60"/>
        <v>295.53084614126919</v>
      </c>
      <c r="M79" s="40">
        <f t="shared" si="40"/>
        <v>6.7166101395742996E-3</v>
      </c>
      <c r="N79" s="41">
        <f t="shared" si="61"/>
        <v>295.53084614126919</v>
      </c>
      <c r="O79">
        <v>3</v>
      </c>
      <c r="P79" t="str">
        <f>VLOOKUP(O79,Parametre!$A$12:$B$15,2,"USANN")</f>
        <v>Siv Iren</v>
      </c>
      <c r="Q79" s="40">
        <f t="shared" si="42"/>
        <v>0.40472393656787459</v>
      </c>
      <c r="R79" s="40">
        <f t="shared" si="43"/>
        <v>0.40472393656787459</v>
      </c>
      <c r="S79" s="40" t="str">
        <f>VLOOKUP(F79,Parametre!$A$3:$D$7,4,"USANN")</f>
        <v>Siv Iren og Knut</v>
      </c>
      <c r="T79" s="4">
        <f>VLOOKUP(B79,'årsverk_kost per årsverk'!$M$3:$Q$41,5)</f>
        <v>730.20352748942719</v>
      </c>
      <c r="U79" s="40"/>
      <c r="W79" s="67" t="str">
        <f t="shared" si="44"/>
        <v>31</v>
      </c>
      <c r="X79" s="67" t="str">
        <f t="shared" si="45"/>
        <v>3170 STORHAUGEN HELSEHUS</v>
      </c>
      <c r="Y79" s="67" t="str">
        <f t="shared" si="46"/>
        <v>3180 Kommunalt legearbeid</v>
      </c>
      <c r="Z79" s="67" t="str">
        <f t="shared" si="47"/>
        <v>4.Helse og omsorg</v>
      </c>
      <c r="AA79" s="69">
        <f t="shared" si="48"/>
        <v>2737</v>
      </c>
      <c r="AB79" s="69">
        <f t="shared" si="49"/>
        <v>2737</v>
      </c>
      <c r="AC79" s="69">
        <f t="shared" si="50"/>
        <v>295.53084614126919</v>
      </c>
      <c r="AD79" s="69">
        <f t="shared" si="51"/>
        <v>295.53084614126919</v>
      </c>
      <c r="AE79" s="67" t="str">
        <f t="shared" si="52"/>
        <v>Siv Iren</v>
      </c>
      <c r="AF79" s="70">
        <f t="shared" si="53"/>
        <v>0.40472393656787459</v>
      </c>
      <c r="AG79" s="70">
        <f t="shared" si="54"/>
        <v>0.40472393656787459</v>
      </c>
      <c r="AH79" s="67" t="str">
        <f t="shared" si="55"/>
        <v>Siv Iren og Knut</v>
      </c>
      <c r="AI79" s="67"/>
    </row>
    <row r="80" spans="1:35" ht="15" x14ac:dyDescent="0.2">
      <c r="A80" t="str">
        <f t="shared" si="56"/>
        <v>32</v>
      </c>
      <c r="B80">
        <f t="shared" si="57"/>
        <v>3200</v>
      </c>
      <c r="C80" t="s">
        <v>617</v>
      </c>
      <c r="D80" t="s">
        <v>618</v>
      </c>
      <c r="E80" s="50" t="s">
        <v>1081</v>
      </c>
      <c r="F80" s="52">
        <f t="shared" si="58"/>
        <v>4</v>
      </c>
      <c r="G80" s="4">
        <f t="shared" si="36"/>
        <v>44000000</v>
      </c>
      <c r="H80" s="4">
        <v>5907</v>
      </c>
      <c r="I80" s="53"/>
      <c r="J80" s="41">
        <f t="shared" si="59"/>
        <v>5907</v>
      </c>
      <c r="K80" s="40">
        <f t="shared" si="38"/>
        <v>1.4495804199658527E-2</v>
      </c>
      <c r="L80" s="4">
        <f t="shared" si="60"/>
        <v>637.81538478497521</v>
      </c>
      <c r="M80" s="40">
        <f t="shared" si="40"/>
        <v>1.4495804199658527E-2</v>
      </c>
      <c r="N80" s="41">
        <f t="shared" si="61"/>
        <v>637.81538478497521</v>
      </c>
      <c r="O80">
        <v>3</v>
      </c>
      <c r="P80" t="str">
        <f>VLOOKUP(O80,Parametre!$A$12:$B$15,2,"USANN")</f>
        <v>Siv Iren</v>
      </c>
      <c r="Q80" s="40">
        <f t="shared" si="42"/>
        <v>0.96706109961650177</v>
      </c>
      <c r="R80" s="40">
        <f t="shared" si="43"/>
        <v>0.96706109961650177</v>
      </c>
      <c r="S80" s="40" t="str">
        <f>VLOOKUP(F80,Parametre!$A$3:$D$7,4,"USANN")</f>
        <v>Siv Iren og Knut</v>
      </c>
      <c r="T80" s="4">
        <f>VLOOKUP(B80,'årsverk_kost per årsverk'!$M$3:$Q$41,5)</f>
        <v>659.53990398115241</v>
      </c>
      <c r="U80" s="40"/>
      <c r="W80" s="67" t="str">
        <f t="shared" si="44"/>
        <v>32</v>
      </c>
      <c r="X80" s="67" t="str">
        <f t="shared" si="45"/>
        <v>3200 HJEMMETJENESTEN</v>
      </c>
      <c r="Y80" s="67" t="str">
        <f t="shared" si="46"/>
        <v>3200 Hjemmetjenestene felles</v>
      </c>
      <c r="Z80" s="67" t="str">
        <f t="shared" si="47"/>
        <v>4.Helse og omsorg</v>
      </c>
      <c r="AA80" s="69">
        <f t="shared" si="48"/>
        <v>5907</v>
      </c>
      <c r="AB80" s="69">
        <f t="shared" si="49"/>
        <v>5907</v>
      </c>
      <c r="AC80" s="69">
        <f t="shared" si="50"/>
        <v>637.81538478497521</v>
      </c>
      <c r="AD80" s="69">
        <f t="shared" si="51"/>
        <v>637.81538478497521</v>
      </c>
      <c r="AE80" s="67" t="str">
        <f t="shared" si="52"/>
        <v>Siv Iren</v>
      </c>
      <c r="AF80" s="70">
        <f t="shared" si="53"/>
        <v>0.96706109961650177</v>
      </c>
      <c r="AG80" s="70">
        <f t="shared" si="54"/>
        <v>0.96706109961650177</v>
      </c>
      <c r="AH80" s="67" t="str">
        <f t="shared" si="55"/>
        <v>Siv Iren og Knut</v>
      </c>
      <c r="AI80" s="67"/>
    </row>
    <row r="81" spans="1:35" ht="15" x14ac:dyDescent="0.2">
      <c r="A81" t="str">
        <f t="shared" si="56"/>
        <v>32</v>
      </c>
      <c r="B81">
        <f t="shared" si="57"/>
        <v>3200</v>
      </c>
      <c r="C81" t="s">
        <v>617</v>
      </c>
      <c r="D81" t="s">
        <v>619</v>
      </c>
      <c r="E81" s="50" t="s">
        <v>1081</v>
      </c>
      <c r="F81" s="52">
        <f t="shared" si="58"/>
        <v>4</v>
      </c>
      <c r="G81" s="4">
        <f t="shared" si="36"/>
        <v>44000000</v>
      </c>
      <c r="H81" s="4">
        <v>8915</v>
      </c>
      <c r="I81" s="53"/>
      <c r="J81" s="41">
        <f t="shared" si="59"/>
        <v>8915</v>
      </c>
      <c r="K81" s="40">
        <f t="shared" si="38"/>
        <v>2.1877449541214788E-2</v>
      </c>
      <c r="L81" s="4">
        <f t="shared" si="60"/>
        <v>962.60777981345063</v>
      </c>
      <c r="M81" s="40">
        <f t="shared" si="40"/>
        <v>2.1877449541214788E-2</v>
      </c>
      <c r="N81" s="41">
        <f t="shared" si="61"/>
        <v>962.60777981345063</v>
      </c>
      <c r="O81">
        <v>3</v>
      </c>
      <c r="P81" t="str">
        <f>VLOOKUP(O81,Parametre!$A$12:$B$15,2,"USANN")</f>
        <v>Siv Iren</v>
      </c>
      <c r="Q81" s="40">
        <f t="shared" si="42"/>
        <v>1.4595140855055209</v>
      </c>
      <c r="R81" s="40">
        <f t="shared" si="43"/>
        <v>1.4595140855055209</v>
      </c>
      <c r="S81" s="40" t="str">
        <f>VLOOKUP(F81,Parametre!$A$3:$D$7,4,"USANN")</f>
        <v>Siv Iren og Knut</v>
      </c>
      <c r="T81" s="4">
        <f>VLOOKUP(B81,'årsverk_kost per årsverk'!$M$3:$Q$41,5)</f>
        <v>659.53990398115241</v>
      </c>
      <c r="U81" s="40"/>
      <c r="W81" s="67" t="str">
        <f t="shared" si="44"/>
        <v>32</v>
      </c>
      <c r="X81" s="67" t="str">
        <f t="shared" si="45"/>
        <v>3200 HJEMMETJENESTEN</v>
      </c>
      <c r="Y81" s="67" t="str">
        <f t="shared" si="46"/>
        <v>3201 Hjemmetjenesten Rode 1</v>
      </c>
      <c r="Z81" s="67" t="str">
        <f t="shared" si="47"/>
        <v>4.Helse og omsorg</v>
      </c>
      <c r="AA81" s="69">
        <f t="shared" si="48"/>
        <v>8915</v>
      </c>
      <c r="AB81" s="69">
        <f t="shared" si="49"/>
        <v>8915</v>
      </c>
      <c r="AC81" s="69">
        <f t="shared" si="50"/>
        <v>962.60777981345063</v>
      </c>
      <c r="AD81" s="69">
        <f t="shared" si="51"/>
        <v>962.60777981345063</v>
      </c>
      <c r="AE81" s="67" t="str">
        <f t="shared" si="52"/>
        <v>Siv Iren</v>
      </c>
      <c r="AF81" s="70">
        <f t="shared" si="53"/>
        <v>1.4595140855055209</v>
      </c>
      <c r="AG81" s="70">
        <f t="shared" si="54"/>
        <v>1.4595140855055209</v>
      </c>
      <c r="AH81" s="67" t="str">
        <f t="shared" si="55"/>
        <v>Siv Iren og Knut</v>
      </c>
      <c r="AI81" s="67"/>
    </row>
    <row r="82" spans="1:35" ht="15" x14ac:dyDescent="0.2">
      <c r="A82" t="str">
        <f t="shared" si="56"/>
        <v>32</v>
      </c>
      <c r="B82">
        <f t="shared" si="57"/>
        <v>3200</v>
      </c>
      <c r="C82" t="s">
        <v>617</v>
      </c>
      <c r="D82" t="s">
        <v>622</v>
      </c>
      <c r="E82" s="50" t="s">
        <v>1081</v>
      </c>
      <c r="F82" s="52">
        <f t="shared" si="58"/>
        <v>4</v>
      </c>
      <c r="G82" s="4">
        <f t="shared" si="36"/>
        <v>44000000</v>
      </c>
      <c r="H82" s="4">
        <v>12729</v>
      </c>
      <c r="I82" s="53"/>
      <c r="J82" s="41">
        <f t="shared" si="59"/>
        <v>12729</v>
      </c>
      <c r="K82" s="40">
        <f t="shared" si="38"/>
        <v>3.123702245766944E-2</v>
      </c>
      <c r="L82" s="4">
        <f t="shared" si="60"/>
        <v>1374.4289881374555</v>
      </c>
      <c r="M82" s="40">
        <f t="shared" si="40"/>
        <v>3.123702245766944E-2</v>
      </c>
      <c r="N82" s="41">
        <f t="shared" si="61"/>
        <v>1374.4289881374555</v>
      </c>
      <c r="O82">
        <v>3</v>
      </c>
      <c r="P82" t="str">
        <f>VLOOKUP(O82,Parametre!$A$12:$B$15,2,"USANN")</f>
        <v>Siv Iren</v>
      </c>
      <c r="Q82" s="40">
        <f t="shared" si="42"/>
        <v>2.0839208967358136</v>
      </c>
      <c r="R82" s="40">
        <f t="shared" si="43"/>
        <v>2.0839208967358136</v>
      </c>
      <c r="S82" s="40" t="str">
        <f>VLOOKUP(F82,Parametre!$A$3:$D$7,4,"USANN")</f>
        <v>Siv Iren og Knut</v>
      </c>
      <c r="T82" s="4">
        <f>VLOOKUP(B82,'årsverk_kost per årsverk'!$M$3:$Q$41,5)</f>
        <v>659.53990398115241</v>
      </c>
      <c r="U82" s="40"/>
      <c r="W82" s="67" t="str">
        <f t="shared" si="44"/>
        <v>32</v>
      </c>
      <c r="X82" s="67" t="str">
        <f t="shared" si="45"/>
        <v>3200 HJEMMETJENESTEN</v>
      </c>
      <c r="Y82" s="67" t="str">
        <f t="shared" si="46"/>
        <v>3202 Hjemmetjenesten Rode 2</v>
      </c>
      <c r="Z82" s="67" t="str">
        <f t="shared" si="47"/>
        <v>4.Helse og omsorg</v>
      </c>
      <c r="AA82" s="69">
        <f t="shared" si="48"/>
        <v>12729</v>
      </c>
      <c r="AB82" s="69">
        <f t="shared" si="49"/>
        <v>12729</v>
      </c>
      <c r="AC82" s="69">
        <f t="shared" si="50"/>
        <v>1374.4289881374555</v>
      </c>
      <c r="AD82" s="69">
        <f t="shared" si="51"/>
        <v>1374.4289881374555</v>
      </c>
      <c r="AE82" s="67" t="str">
        <f t="shared" si="52"/>
        <v>Siv Iren</v>
      </c>
      <c r="AF82" s="70">
        <f t="shared" si="53"/>
        <v>2.0839208967358136</v>
      </c>
      <c r="AG82" s="70">
        <f t="shared" si="54"/>
        <v>2.0839208967358136</v>
      </c>
      <c r="AH82" s="67" t="str">
        <f t="shared" si="55"/>
        <v>Siv Iren og Knut</v>
      </c>
      <c r="AI82" s="67"/>
    </row>
    <row r="83" spans="1:35" ht="15" x14ac:dyDescent="0.2">
      <c r="A83" t="str">
        <f t="shared" si="56"/>
        <v>32</v>
      </c>
      <c r="B83">
        <f t="shared" si="57"/>
        <v>3200</v>
      </c>
      <c r="C83" t="s">
        <v>617</v>
      </c>
      <c r="D83" t="s">
        <v>623</v>
      </c>
      <c r="E83" s="50" t="s">
        <v>1081</v>
      </c>
      <c r="F83" s="52">
        <f t="shared" si="58"/>
        <v>4</v>
      </c>
      <c r="G83" s="4">
        <f t="shared" si="36"/>
        <v>44000000</v>
      </c>
      <c r="H83" s="4">
        <v>9170</v>
      </c>
      <c r="I83" s="53"/>
      <c r="J83" s="41">
        <f t="shared" si="59"/>
        <v>9170</v>
      </c>
      <c r="K83" s="40">
        <f t="shared" si="38"/>
        <v>2.2503220672231029E-2</v>
      </c>
      <c r="L83" s="4">
        <f t="shared" si="60"/>
        <v>990.14170957816521</v>
      </c>
      <c r="M83" s="40">
        <f t="shared" si="40"/>
        <v>2.2503220672231029E-2</v>
      </c>
      <c r="N83" s="41">
        <f t="shared" si="61"/>
        <v>990.14170957816521</v>
      </c>
      <c r="O83">
        <v>3</v>
      </c>
      <c r="P83" t="str">
        <f>VLOOKUP(O83,Parametre!$A$12:$B$15,2,"USANN")</f>
        <v>Siv Iren</v>
      </c>
      <c r="Q83" s="40">
        <f t="shared" si="42"/>
        <v>1.5012612634981073</v>
      </c>
      <c r="R83" s="40">
        <f t="shared" si="43"/>
        <v>1.5012612634981073</v>
      </c>
      <c r="S83" s="40" t="str">
        <f>VLOOKUP(F83,Parametre!$A$3:$D$7,4,"USANN")</f>
        <v>Siv Iren og Knut</v>
      </c>
      <c r="T83" s="4">
        <f>VLOOKUP(B83,'årsverk_kost per årsverk'!$M$3:$Q$41,5)</f>
        <v>659.53990398115241</v>
      </c>
      <c r="U83" s="40"/>
      <c r="W83" s="67" t="str">
        <f t="shared" si="44"/>
        <v>32</v>
      </c>
      <c r="X83" s="67" t="str">
        <f t="shared" si="45"/>
        <v>3200 HJEMMETJENESTEN</v>
      </c>
      <c r="Y83" s="67" t="str">
        <f t="shared" si="46"/>
        <v>3203 Hjemmetjenesten Rode 3</v>
      </c>
      <c r="Z83" s="67" t="str">
        <f t="shared" si="47"/>
        <v>4.Helse og omsorg</v>
      </c>
      <c r="AA83" s="69">
        <f t="shared" si="48"/>
        <v>9170</v>
      </c>
      <c r="AB83" s="69">
        <f t="shared" si="49"/>
        <v>9170</v>
      </c>
      <c r="AC83" s="69">
        <f t="shared" si="50"/>
        <v>990.14170957816521</v>
      </c>
      <c r="AD83" s="69">
        <f t="shared" si="51"/>
        <v>990.14170957816521</v>
      </c>
      <c r="AE83" s="67" t="str">
        <f t="shared" si="52"/>
        <v>Siv Iren</v>
      </c>
      <c r="AF83" s="70">
        <f t="shared" si="53"/>
        <v>1.5012612634981073</v>
      </c>
      <c r="AG83" s="70">
        <f t="shared" si="54"/>
        <v>1.5012612634981073</v>
      </c>
      <c r="AH83" s="67" t="str">
        <f t="shared" si="55"/>
        <v>Siv Iren og Knut</v>
      </c>
      <c r="AI83" s="67"/>
    </row>
    <row r="84" spans="1:35" ht="15" x14ac:dyDescent="0.2">
      <c r="A84" t="str">
        <f t="shared" si="56"/>
        <v>32</v>
      </c>
      <c r="B84">
        <f t="shared" si="57"/>
        <v>3200</v>
      </c>
      <c r="C84" t="s">
        <v>617</v>
      </c>
      <c r="D84" t="s">
        <v>624</v>
      </c>
      <c r="E84" s="50" t="s">
        <v>1081</v>
      </c>
      <c r="F84" s="52">
        <f t="shared" si="58"/>
        <v>4</v>
      </c>
      <c r="G84" s="4">
        <f t="shared" si="36"/>
        <v>44000000</v>
      </c>
      <c r="H84" s="4">
        <v>5720</v>
      </c>
      <c r="I84" s="53"/>
      <c r="J84" s="41">
        <f t="shared" si="59"/>
        <v>5720</v>
      </c>
      <c r="K84" s="40">
        <f t="shared" si="38"/>
        <v>1.4036905370246617E-2</v>
      </c>
      <c r="L84" s="4">
        <f t="shared" si="60"/>
        <v>617.62383629085116</v>
      </c>
      <c r="M84" s="40">
        <f t="shared" si="40"/>
        <v>1.4036905370246617E-2</v>
      </c>
      <c r="N84" s="41">
        <f t="shared" si="61"/>
        <v>617.62383629085116</v>
      </c>
      <c r="O84">
        <v>3</v>
      </c>
      <c r="P84" t="str">
        <f>VLOOKUP(O84,Parametre!$A$12:$B$15,2,"USANN")</f>
        <v>Siv Iren</v>
      </c>
      <c r="Q84" s="40">
        <f t="shared" si="42"/>
        <v>0.93644650242193828</v>
      </c>
      <c r="R84" s="40">
        <f t="shared" si="43"/>
        <v>0.93644650242193828</v>
      </c>
      <c r="S84" s="40" t="str">
        <f>VLOOKUP(F84,Parametre!$A$3:$D$7,4,"USANN")</f>
        <v>Siv Iren og Knut</v>
      </c>
      <c r="T84" s="4">
        <f>VLOOKUP(B84,'årsverk_kost per årsverk'!$M$3:$Q$41,5)</f>
        <v>659.53990398115241</v>
      </c>
      <c r="U84" s="40"/>
      <c r="W84" s="67" t="str">
        <f t="shared" si="44"/>
        <v>32</v>
      </c>
      <c r="X84" s="67" t="str">
        <f t="shared" si="45"/>
        <v>3200 HJEMMETJENESTEN</v>
      </c>
      <c r="Y84" s="67" t="str">
        <f t="shared" si="46"/>
        <v>3204 Hjemmetjenesten Rode 4</v>
      </c>
      <c r="Z84" s="67" t="str">
        <f t="shared" si="47"/>
        <v>4.Helse og omsorg</v>
      </c>
      <c r="AA84" s="69">
        <f t="shared" si="48"/>
        <v>5720</v>
      </c>
      <c r="AB84" s="69">
        <f t="shared" si="49"/>
        <v>5720</v>
      </c>
      <c r="AC84" s="69">
        <f t="shared" si="50"/>
        <v>617.62383629085116</v>
      </c>
      <c r="AD84" s="69">
        <f t="shared" si="51"/>
        <v>617.62383629085116</v>
      </c>
      <c r="AE84" s="67" t="str">
        <f t="shared" si="52"/>
        <v>Siv Iren</v>
      </c>
      <c r="AF84" s="70">
        <f t="shared" si="53"/>
        <v>0.93644650242193828</v>
      </c>
      <c r="AG84" s="70">
        <f t="shared" si="54"/>
        <v>0.93644650242193828</v>
      </c>
      <c r="AH84" s="67" t="str">
        <f t="shared" si="55"/>
        <v>Siv Iren og Knut</v>
      </c>
      <c r="AI84" s="67"/>
    </row>
    <row r="85" spans="1:35" ht="15" x14ac:dyDescent="0.2">
      <c r="A85" t="str">
        <f t="shared" si="56"/>
        <v>32</v>
      </c>
      <c r="B85">
        <f t="shared" si="57"/>
        <v>3200</v>
      </c>
      <c r="C85" t="s">
        <v>617</v>
      </c>
      <c r="D85" t="s">
        <v>625</v>
      </c>
      <c r="E85" s="50" t="s">
        <v>1081</v>
      </c>
      <c r="F85" s="52">
        <f t="shared" si="58"/>
        <v>4</v>
      </c>
      <c r="G85" s="4">
        <f t="shared" si="36"/>
        <v>44000000</v>
      </c>
      <c r="H85" s="4">
        <v>7412</v>
      </c>
      <c r="I85" s="53"/>
      <c r="J85" s="41">
        <f t="shared" si="59"/>
        <v>7412</v>
      </c>
      <c r="K85" s="40">
        <f t="shared" si="38"/>
        <v>1.8189080874872015E-2</v>
      </c>
      <c r="L85" s="4">
        <f t="shared" si="60"/>
        <v>800.31955849436872</v>
      </c>
      <c r="M85" s="40">
        <f t="shared" si="40"/>
        <v>1.8189080874872015E-2</v>
      </c>
      <c r="N85" s="41">
        <f t="shared" si="61"/>
        <v>800.31955849436872</v>
      </c>
      <c r="O85">
        <v>3</v>
      </c>
      <c r="P85" t="str">
        <f>VLOOKUP(O85,Parametre!$A$12:$B$15,2,"USANN")</f>
        <v>Siv Iren</v>
      </c>
      <c r="Q85" s="40">
        <f t="shared" si="42"/>
        <v>1.2134513069845116</v>
      </c>
      <c r="R85" s="40">
        <f t="shared" si="43"/>
        <v>1.2134513069845116</v>
      </c>
      <c r="S85" s="40" t="str">
        <f>VLOOKUP(F85,Parametre!$A$3:$D$7,4,"USANN")</f>
        <v>Siv Iren og Knut</v>
      </c>
      <c r="T85" s="4">
        <f>VLOOKUP(B85,'årsverk_kost per årsverk'!$M$3:$Q$41,5)</f>
        <v>659.53990398115241</v>
      </c>
      <c r="U85" s="40"/>
      <c r="W85" s="67" t="str">
        <f t="shared" si="44"/>
        <v>32</v>
      </c>
      <c r="X85" s="67" t="str">
        <f t="shared" si="45"/>
        <v>3200 HJEMMETJENESTEN</v>
      </c>
      <c r="Y85" s="67" t="str">
        <f t="shared" si="46"/>
        <v>3205 Hjemmetjenesten Rode 5</v>
      </c>
      <c r="Z85" s="67" t="str">
        <f t="shared" si="47"/>
        <v>4.Helse og omsorg</v>
      </c>
      <c r="AA85" s="69">
        <f t="shared" si="48"/>
        <v>7412</v>
      </c>
      <c r="AB85" s="69">
        <f t="shared" si="49"/>
        <v>7412</v>
      </c>
      <c r="AC85" s="69">
        <f t="shared" si="50"/>
        <v>800.31955849436872</v>
      </c>
      <c r="AD85" s="69">
        <f t="shared" si="51"/>
        <v>800.31955849436872</v>
      </c>
      <c r="AE85" s="67" t="str">
        <f t="shared" si="52"/>
        <v>Siv Iren</v>
      </c>
      <c r="AF85" s="70">
        <f t="shared" si="53"/>
        <v>1.2134513069845116</v>
      </c>
      <c r="AG85" s="70">
        <f t="shared" si="54"/>
        <v>1.2134513069845116</v>
      </c>
      <c r="AH85" s="67" t="str">
        <f t="shared" si="55"/>
        <v>Siv Iren og Knut</v>
      </c>
      <c r="AI85" s="67"/>
    </row>
    <row r="86" spans="1:35" ht="15" x14ac:dyDescent="0.2">
      <c r="A86" t="str">
        <f t="shared" si="56"/>
        <v>32</v>
      </c>
      <c r="B86">
        <f t="shared" si="57"/>
        <v>3200</v>
      </c>
      <c r="C86" t="s">
        <v>617</v>
      </c>
      <c r="D86" t="s">
        <v>626</v>
      </c>
      <c r="E86" s="50" t="s">
        <v>1081</v>
      </c>
      <c r="F86" s="52">
        <f t="shared" si="58"/>
        <v>4</v>
      </c>
      <c r="G86" s="4">
        <f t="shared" si="36"/>
        <v>44000000</v>
      </c>
      <c r="H86" s="4">
        <v>7700</v>
      </c>
      <c r="I86" s="53"/>
      <c r="J86" s="41">
        <f t="shared" si="59"/>
        <v>7700</v>
      </c>
      <c r="K86" s="40">
        <f t="shared" si="38"/>
        <v>1.8895834152255063E-2</v>
      </c>
      <c r="L86" s="4">
        <f t="shared" si="60"/>
        <v>831.4167026992227</v>
      </c>
      <c r="M86" s="40">
        <f t="shared" si="40"/>
        <v>1.8895834152255063E-2</v>
      </c>
      <c r="N86" s="41">
        <f t="shared" si="61"/>
        <v>831.4167026992227</v>
      </c>
      <c r="O86">
        <v>3</v>
      </c>
      <c r="P86" t="str">
        <f>VLOOKUP(O86,Parametre!$A$12:$B$15,2,"USANN")</f>
        <v>Siv Iren</v>
      </c>
      <c r="Q86" s="40">
        <f t="shared" si="42"/>
        <v>1.2606010609526093</v>
      </c>
      <c r="R86" s="40">
        <f t="shared" si="43"/>
        <v>1.2606010609526093</v>
      </c>
      <c r="S86" s="40" t="str">
        <f>VLOOKUP(F86,Parametre!$A$3:$D$7,4,"USANN")</f>
        <v>Siv Iren og Knut</v>
      </c>
      <c r="T86" s="4">
        <f>VLOOKUP(B86,'årsverk_kost per årsverk'!$M$3:$Q$41,5)</f>
        <v>659.53990398115241</v>
      </c>
      <c r="U86" s="40"/>
      <c r="W86" s="67" t="str">
        <f t="shared" si="44"/>
        <v>32</v>
      </c>
      <c r="X86" s="67" t="str">
        <f t="shared" si="45"/>
        <v>3200 HJEMMETJENESTEN</v>
      </c>
      <c r="Y86" s="67" t="str">
        <f t="shared" si="46"/>
        <v>3207 Hjemmetjenesten Rode 7</v>
      </c>
      <c r="Z86" s="67" t="str">
        <f t="shared" si="47"/>
        <v>4.Helse og omsorg</v>
      </c>
      <c r="AA86" s="69">
        <f t="shared" si="48"/>
        <v>7700</v>
      </c>
      <c r="AB86" s="69">
        <f t="shared" si="49"/>
        <v>7700</v>
      </c>
      <c r="AC86" s="69">
        <f t="shared" si="50"/>
        <v>831.4167026992227</v>
      </c>
      <c r="AD86" s="69">
        <f t="shared" si="51"/>
        <v>831.4167026992227</v>
      </c>
      <c r="AE86" s="67" t="str">
        <f t="shared" si="52"/>
        <v>Siv Iren</v>
      </c>
      <c r="AF86" s="70">
        <f t="shared" si="53"/>
        <v>1.2606010609526093</v>
      </c>
      <c r="AG86" s="70">
        <f t="shared" si="54"/>
        <v>1.2606010609526093</v>
      </c>
      <c r="AH86" s="67" t="str">
        <f t="shared" si="55"/>
        <v>Siv Iren og Knut</v>
      </c>
      <c r="AI86" s="67"/>
    </row>
    <row r="87" spans="1:35" ht="15" x14ac:dyDescent="0.2">
      <c r="A87" t="str">
        <f t="shared" si="56"/>
        <v>32</v>
      </c>
      <c r="B87">
        <f t="shared" si="57"/>
        <v>3200</v>
      </c>
      <c r="C87" t="s">
        <v>617</v>
      </c>
      <c r="D87" t="s">
        <v>628</v>
      </c>
      <c r="E87" s="50" t="s">
        <v>1081</v>
      </c>
      <c r="F87" s="52">
        <f t="shared" si="58"/>
        <v>4</v>
      </c>
      <c r="G87" s="4">
        <f t="shared" si="36"/>
        <v>44000000</v>
      </c>
      <c r="H87" s="4">
        <v>5985</v>
      </c>
      <c r="I87" s="53"/>
      <c r="J87" s="41">
        <f t="shared" si="59"/>
        <v>5985</v>
      </c>
      <c r="K87" s="40">
        <f t="shared" si="38"/>
        <v>1.4687216545616435E-2</v>
      </c>
      <c r="L87" s="4">
        <f t="shared" si="60"/>
        <v>646.23752800712316</v>
      </c>
      <c r="M87" s="40">
        <f t="shared" si="40"/>
        <v>1.4687216545616435E-2</v>
      </c>
      <c r="N87" s="41">
        <f t="shared" si="61"/>
        <v>646.23752800712316</v>
      </c>
      <c r="O87">
        <v>3</v>
      </c>
      <c r="P87" t="str">
        <f>VLOOKUP(O87,Parametre!$A$12:$B$15,2,"USANN")</f>
        <v>Siv Iren</v>
      </c>
      <c r="Q87" s="40">
        <f t="shared" si="42"/>
        <v>0.97983082464952809</v>
      </c>
      <c r="R87" s="40">
        <f t="shared" si="43"/>
        <v>0.97983082464952809</v>
      </c>
      <c r="S87" s="40" t="str">
        <f>VLOOKUP(F87,Parametre!$A$3:$D$7,4,"USANN")</f>
        <v>Siv Iren og Knut</v>
      </c>
      <c r="T87" s="4">
        <f>VLOOKUP(B87,'årsverk_kost per årsverk'!$M$3:$Q$41,5)</f>
        <v>659.53990398115241</v>
      </c>
      <c r="U87" s="40"/>
      <c r="W87" s="67" t="str">
        <f t="shared" si="44"/>
        <v>32</v>
      </c>
      <c r="X87" s="67" t="str">
        <f t="shared" si="45"/>
        <v>3200 HJEMMETJENESTEN</v>
      </c>
      <c r="Y87" s="67" t="str">
        <f t="shared" si="46"/>
        <v>3230 Roligheten omsorgsboliger</v>
      </c>
      <c r="Z87" s="67" t="str">
        <f t="shared" si="47"/>
        <v>4.Helse og omsorg</v>
      </c>
      <c r="AA87" s="69">
        <f t="shared" si="48"/>
        <v>5985</v>
      </c>
      <c r="AB87" s="69">
        <f t="shared" si="49"/>
        <v>5985</v>
      </c>
      <c r="AC87" s="69">
        <f t="shared" si="50"/>
        <v>646.23752800712316</v>
      </c>
      <c r="AD87" s="69">
        <f t="shared" si="51"/>
        <v>646.23752800712316</v>
      </c>
      <c r="AE87" s="67" t="str">
        <f t="shared" si="52"/>
        <v>Siv Iren</v>
      </c>
      <c r="AF87" s="70">
        <f t="shared" si="53"/>
        <v>0.97983082464952809</v>
      </c>
      <c r="AG87" s="70">
        <f t="shared" si="54"/>
        <v>0.97983082464952809</v>
      </c>
      <c r="AH87" s="67" t="str">
        <f t="shared" si="55"/>
        <v>Siv Iren og Knut</v>
      </c>
      <c r="AI87" s="67"/>
    </row>
    <row r="88" spans="1:35" ht="15" x14ac:dyDescent="0.2">
      <c r="A88" t="str">
        <f t="shared" si="56"/>
        <v>32</v>
      </c>
      <c r="B88">
        <f t="shared" si="57"/>
        <v>3200</v>
      </c>
      <c r="C88" t="s">
        <v>617</v>
      </c>
      <c r="D88" t="s">
        <v>629</v>
      </c>
      <c r="E88" s="50" t="s">
        <v>1081</v>
      </c>
      <c r="F88" s="52">
        <f t="shared" si="58"/>
        <v>4</v>
      </c>
      <c r="G88" s="4">
        <f t="shared" si="36"/>
        <v>44000000</v>
      </c>
      <c r="H88" s="4">
        <v>5170</v>
      </c>
      <c r="I88" s="53"/>
      <c r="J88" s="41">
        <f t="shared" si="59"/>
        <v>5170</v>
      </c>
      <c r="K88" s="40">
        <f t="shared" si="38"/>
        <v>1.2687202930799828E-2</v>
      </c>
      <c r="L88" s="4">
        <f t="shared" si="60"/>
        <v>558.23692895519241</v>
      </c>
      <c r="M88" s="40">
        <f t="shared" si="40"/>
        <v>1.2687202930799828E-2</v>
      </c>
      <c r="N88" s="41">
        <f t="shared" si="61"/>
        <v>558.23692895519241</v>
      </c>
      <c r="O88">
        <v>3</v>
      </c>
      <c r="P88" t="str">
        <f>VLOOKUP(O88,Parametre!$A$12:$B$15,2,"USANN")</f>
        <v>Siv Iren</v>
      </c>
      <c r="Q88" s="40">
        <f t="shared" si="42"/>
        <v>0.84640356949675188</v>
      </c>
      <c r="R88" s="40">
        <f t="shared" si="43"/>
        <v>0.84640356949675188</v>
      </c>
      <c r="S88" s="40" t="str">
        <f>VLOOKUP(F88,Parametre!$A$3:$D$7,4,"USANN")</f>
        <v>Siv Iren og Knut</v>
      </c>
      <c r="T88" s="4">
        <f>VLOOKUP(B88,'årsverk_kost per årsverk'!$M$3:$Q$41,5)</f>
        <v>659.53990398115241</v>
      </c>
      <c r="U88" s="40"/>
      <c r="W88" s="67" t="str">
        <f t="shared" si="44"/>
        <v>32</v>
      </c>
      <c r="X88" s="67" t="str">
        <f t="shared" si="45"/>
        <v>3200 HJEMMETJENESTEN</v>
      </c>
      <c r="Y88" s="67" t="str">
        <f t="shared" si="46"/>
        <v>3231 Barmanhaugen bofellesskap</v>
      </c>
      <c r="Z88" s="67" t="str">
        <f t="shared" si="47"/>
        <v>4.Helse og omsorg</v>
      </c>
      <c r="AA88" s="69">
        <f t="shared" si="48"/>
        <v>5170</v>
      </c>
      <c r="AB88" s="69">
        <f t="shared" si="49"/>
        <v>5170</v>
      </c>
      <c r="AC88" s="69">
        <f t="shared" si="50"/>
        <v>558.23692895519241</v>
      </c>
      <c r="AD88" s="69">
        <f t="shared" si="51"/>
        <v>558.23692895519241</v>
      </c>
      <c r="AE88" s="67" t="str">
        <f t="shared" si="52"/>
        <v>Siv Iren</v>
      </c>
      <c r="AF88" s="70">
        <f t="shared" si="53"/>
        <v>0.84640356949675188</v>
      </c>
      <c r="AG88" s="70">
        <f t="shared" si="54"/>
        <v>0.84640356949675188</v>
      </c>
      <c r="AH88" s="67" t="str">
        <f t="shared" si="55"/>
        <v>Siv Iren og Knut</v>
      </c>
      <c r="AI88" s="67"/>
    </row>
    <row r="89" spans="1:35" ht="15" x14ac:dyDescent="0.2">
      <c r="A89" t="str">
        <f t="shared" si="56"/>
        <v>32</v>
      </c>
      <c r="B89">
        <f t="shared" si="57"/>
        <v>3200</v>
      </c>
      <c r="C89" t="s">
        <v>617</v>
      </c>
      <c r="D89" t="s">
        <v>630</v>
      </c>
      <c r="E89" s="50" t="s">
        <v>1081</v>
      </c>
      <c r="F89" s="52">
        <f t="shared" si="58"/>
        <v>4</v>
      </c>
      <c r="G89" s="4">
        <f t="shared" si="36"/>
        <v>44000000</v>
      </c>
      <c r="H89" s="4">
        <v>5287</v>
      </c>
      <c r="I89" s="53"/>
      <c r="J89" s="41">
        <f t="shared" si="59"/>
        <v>5287</v>
      </c>
      <c r="K89" s="40">
        <f t="shared" si="38"/>
        <v>1.2974321449736691E-2</v>
      </c>
      <c r="L89" s="4">
        <f t="shared" si="60"/>
        <v>570.87014378841445</v>
      </c>
      <c r="M89" s="40">
        <f t="shared" si="40"/>
        <v>1.2974321449736691E-2</v>
      </c>
      <c r="N89" s="41">
        <f t="shared" si="61"/>
        <v>570.87014378841445</v>
      </c>
      <c r="O89">
        <v>3</v>
      </c>
      <c r="P89" t="str">
        <f>VLOOKUP(O89,Parametre!$A$12:$B$15,2,"USANN")</f>
        <v>Siv Iren</v>
      </c>
      <c r="Q89" s="40">
        <f t="shared" si="42"/>
        <v>0.86555815704629169</v>
      </c>
      <c r="R89" s="40">
        <f t="shared" si="43"/>
        <v>0.86555815704629169</v>
      </c>
      <c r="S89" s="40" t="str">
        <f>VLOOKUP(F89,Parametre!$A$3:$D$7,4,"USANN")</f>
        <v>Siv Iren og Knut</v>
      </c>
      <c r="T89" s="4">
        <f>VLOOKUP(B89,'årsverk_kost per årsverk'!$M$3:$Q$41,5)</f>
        <v>659.53990398115241</v>
      </c>
      <c r="U89" s="40"/>
      <c r="W89" s="67" t="str">
        <f t="shared" si="44"/>
        <v>32</v>
      </c>
      <c r="X89" s="67" t="str">
        <f t="shared" si="45"/>
        <v>3200 HJEMMETJENESTEN</v>
      </c>
      <c r="Y89" s="67" t="str">
        <f t="shared" si="46"/>
        <v>3232 Barmanhaugen 4.- 6. etg.</v>
      </c>
      <c r="Z89" s="67" t="str">
        <f t="shared" si="47"/>
        <v>4.Helse og omsorg</v>
      </c>
      <c r="AA89" s="69">
        <f t="shared" si="48"/>
        <v>5287</v>
      </c>
      <c r="AB89" s="69">
        <f t="shared" si="49"/>
        <v>5287</v>
      </c>
      <c r="AC89" s="69">
        <f t="shared" si="50"/>
        <v>570.87014378841445</v>
      </c>
      <c r="AD89" s="69">
        <f t="shared" si="51"/>
        <v>570.87014378841445</v>
      </c>
      <c r="AE89" s="67" t="str">
        <f t="shared" si="52"/>
        <v>Siv Iren</v>
      </c>
      <c r="AF89" s="70">
        <f t="shared" si="53"/>
        <v>0.86555815704629169</v>
      </c>
      <c r="AG89" s="70">
        <f t="shared" si="54"/>
        <v>0.86555815704629169</v>
      </c>
      <c r="AH89" s="67" t="str">
        <f t="shared" si="55"/>
        <v>Siv Iren og Knut</v>
      </c>
      <c r="AI89" s="67"/>
    </row>
    <row r="90" spans="1:35" ht="15" x14ac:dyDescent="0.2">
      <c r="A90" t="str">
        <f t="shared" si="56"/>
        <v>32</v>
      </c>
      <c r="B90">
        <f t="shared" si="57"/>
        <v>3200</v>
      </c>
      <c r="C90" t="s">
        <v>617</v>
      </c>
      <c r="D90" t="s">
        <v>631</v>
      </c>
      <c r="E90" s="50" t="s">
        <v>1081</v>
      </c>
      <c r="F90" s="52">
        <f t="shared" si="58"/>
        <v>4</v>
      </c>
      <c r="G90" s="4">
        <f t="shared" si="36"/>
        <v>44000000</v>
      </c>
      <c r="H90" s="4">
        <v>83</v>
      </c>
      <c r="I90" s="53"/>
      <c r="J90" s="41">
        <f t="shared" si="59"/>
        <v>83</v>
      </c>
      <c r="K90" s="40">
        <f t="shared" si="38"/>
        <v>2.0368236813469743E-4</v>
      </c>
      <c r="L90" s="4">
        <f t="shared" si="60"/>
        <v>8.9620241979266861</v>
      </c>
      <c r="M90" s="40">
        <f t="shared" si="40"/>
        <v>2.0368236813469743E-4</v>
      </c>
      <c r="N90" s="41">
        <f t="shared" si="61"/>
        <v>8.9620241979266861</v>
      </c>
      <c r="O90">
        <v>3</v>
      </c>
      <c r="P90" t="str">
        <f>VLOOKUP(O90,Parametre!$A$12:$B$15,2,"USANN")</f>
        <v>Siv Iren</v>
      </c>
      <c r="Q90" s="40">
        <f t="shared" si="42"/>
        <v>1.3588297150528124E-2</v>
      </c>
      <c r="R90" s="40">
        <f t="shared" si="43"/>
        <v>1.3588297150528124E-2</v>
      </c>
      <c r="S90" s="40" t="str">
        <f>VLOOKUP(F90,Parametre!$A$3:$D$7,4,"USANN")</f>
        <v>Siv Iren og Knut</v>
      </c>
      <c r="T90" s="4">
        <f>VLOOKUP(B90,'årsverk_kost per årsverk'!$M$3:$Q$41,5)</f>
        <v>659.53990398115241</v>
      </c>
      <c r="U90" s="40"/>
      <c r="W90" s="67" t="str">
        <f t="shared" si="44"/>
        <v>32</v>
      </c>
      <c r="X90" s="67" t="str">
        <f t="shared" si="45"/>
        <v>3200 HJEMMETJENESTEN</v>
      </c>
      <c r="Y90" s="67" t="str">
        <f t="shared" si="46"/>
        <v>3270 Brukerstyrt personlig assistenet (BPA)</v>
      </c>
      <c r="Z90" s="67" t="str">
        <f t="shared" si="47"/>
        <v>4.Helse og omsorg</v>
      </c>
      <c r="AA90" s="69">
        <f t="shared" si="48"/>
        <v>83</v>
      </c>
      <c r="AB90" s="69">
        <f t="shared" si="49"/>
        <v>83</v>
      </c>
      <c r="AC90" s="69">
        <f t="shared" si="50"/>
        <v>8.9620241979266861</v>
      </c>
      <c r="AD90" s="69">
        <f t="shared" si="51"/>
        <v>8.9620241979266861</v>
      </c>
      <c r="AE90" s="67" t="str">
        <f t="shared" si="52"/>
        <v>Siv Iren</v>
      </c>
      <c r="AF90" s="70">
        <f t="shared" si="53"/>
        <v>1.3588297150528124E-2</v>
      </c>
      <c r="AG90" s="70">
        <f t="shared" si="54"/>
        <v>1.3588297150528124E-2</v>
      </c>
      <c r="AH90" s="67" t="str">
        <f t="shared" si="55"/>
        <v>Siv Iren og Knut</v>
      </c>
      <c r="AI90" s="67"/>
    </row>
    <row r="91" spans="1:35" ht="15" x14ac:dyDescent="0.2">
      <c r="A91" t="str">
        <f t="shared" si="56"/>
        <v>33</v>
      </c>
      <c r="B91">
        <f t="shared" si="57"/>
        <v>3300</v>
      </c>
      <c r="C91" t="s">
        <v>634</v>
      </c>
      <c r="D91" t="s">
        <v>635</v>
      </c>
      <c r="E91" s="50" t="s">
        <v>1081</v>
      </c>
      <c r="F91" s="52">
        <f t="shared" si="58"/>
        <v>4</v>
      </c>
      <c r="G91" s="4">
        <f t="shared" si="36"/>
        <v>44000000</v>
      </c>
      <c r="H91" s="4">
        <v>7561</v>
      </c>
      <c r="I91" s="53"/>
      <c r="J91" s="41">
        <f t="shared" si="59"/>
        <v>7561</v>
      </c>
      <c r="K91" s="40">
        <f t="shared" si="38"/>
        <v>1.8554727535740327E-2</v>
      </c>
      <c r="L91" s="4">
        <f t="shared" si="60"/>
        <v>816.40801157257442</v>
      </c>
      <c r="M91" s="40">
        <f t="shared" si="40"/>
        <v>1.8554727535740327E-2</v>
      </c>
      <c r="N91" s="41">
        <f t="shared" si="61"/>
        <v>816.40801157257442</v>
      </c>
      <c r="O91">
        <v>3</v>
      </c>
      <c r="P91" t="str">
        <f>VLOOKUP(O91,Parametre!$A$12:$B$15,2,"USANN")</f>
        <v>Siv Iren</v>
      </c>
      <c r="Q91" s="40">
        <f t="shared" si="42"/>
        <v>1.2234604611551509</v>
      </c>
      <c r="R91" s="40">
        <f t="shared" si="43"/>
        <v>1.2234604611551509</v>
      </c>
      <c r="S91" s="40" t="str">
        <f>VLOOKUP(F91,Parametre!$A$3:$D$7,4,"USANN")</f>
        <v>Siv Iren og Knut</v>
      </c>
      <c r="T91" s="4">
        <f>VLOOKUP(B91,'årsverk_kost per årsverk'!$M$3:$Q$41,5)</f>
        <v>667.29415252353067</v>
      </c>
      <c r="U91" s="40"/>
      <c r="W91" s="67" t="str">
        <f t="shared" si="44"/>
        <v>33</v>
      </c>
      <c r="X91" s="67" t="str">
        <f t="shared" si="45"/>
        <v>3300 PSYKISK HELSE OG RUS</v>
      </c>
      <c r="Y91" s="67" t="str">
        <f t="shared" si="46"/>
        <v>3300 Psykisk helse KB 22</v>
      </c>
      <c r="Z91" s="67" t="str">
        <f t="shared" si="47"/>
        <v>4.Helse og omsorg</v>
      </c>
      <c r="AA91" s="69">
        <f t="shared" si="48"/>
        <v>7561</v>
      </c>
      <c r="AB91" s="69">
        <f t="shared" si="49"/>
        <v>7561</v>
      </c>
      <c r="AC91" s="69">
        <f t="shared" si="50"/>
        <v>816.40801157257442</v>
      </c>
      <c r="AD91" s="69">
        <f t="shared" si="51"/>
        <v>816.40801157257442</v>
      </c>
      <c r="AE91" s="67" t="str">
        <f t="shared" si="52"/>
        <v>Siv Iren</v>
      </c>
      <c r="AF91" s="70">
        <f t="shared" si="53"/>
        <v>1.2234604611551509</v>
      </c>
      <c r="AG91" s="70">
        <f t="shared" si="54"/>
        <v>1.2234604611551509</v>
      </c>
      <c r="AH91" s="67" t="str">
        <f t="shared" si="55"/>
        <v>Siv Iren og Knut</v>
      </c>
      <c r="AI91" s="67"/>
    </row>
    <row r="92" spans="1:35" ht="15" x14ac:dyDescent="0.2">
      <c r="A92" t="str">
        <f t="shared" si="56"/>
        <v>33</v>
      </c>
      <c r="B92">
        <f t="shared" si="57"/>
        <v>3300</v>
      </c>
      <c r="C92" t="s">
        <v>634</v>
      </c>
      <c r="D92" t="s">
        <v>636</v>
      </c>
      <c r="E92" s="50" t="s">
        <v>1081</v>
      </c>
      <c r="F92" s="52">
        <f t="shared" si="58"/>
        <v>4</v>
      </c>
      <c r="G92" s="4">
        <f t="shared" si="36"/>
        <v>44000000</v>
      </c>
      <c r="H92" s="4">
        <v>2515</v>
      </c>
      <c r="I92" s="53"/>
      <c r="J92" s="41">
        <f t="shared" si="59"/>
        <v>2515</v>
      </c>
      <c r="K92" s="40">
        <f t="shared" si="38"/>
        <v>6.1718211549248682E-3</v>
      </c>
      <c r="L92" s="4">
        <f t="shared" si="60"/>
        <v>271.5601308166942</v>
      </c>
      <c r="M92" s="40">
        <f t="shared" si="40"/>
        <v>6.1718211549248682E-3</v>
      </c>
      <c r="N92" s="41">
        <f t="shared" si="61"/>
        <v>271.5601308166942</v>
      </c>
      <c r="O92">
        <v>3</v>
      </c>
      <c r="P92" t="str">
        <f>VLOOKUP(O92,Parametre!$A$12:$B$15,2,"USANN")</f>
        <v>Siv Iren</v>
      </c>
      <c r="Q92" s="40">
        <f t="shared" si="42"/>
        <v>0.40695715643502245</v>
      </c>
      <c r="R92" s="40">
        <f t="shared" si="43"/>
        <v>0.40695715643502245</v>
      </c>
      <c r="S92" s="40" t="str">
        <f>VLOOKUP(F92,Parametre!$A$3:$D$7,4,"USANN")</f>
        <v>Siv Iren og Knut</v>
      </c>
      <c r="T92" s="4">
        <f>VLOOKUP(B92,'årsverk_kost per årsverk'!$M$3:$Q$41,5)</f>
        <v>667.29415252353067</v>
      </c>
      <c r="U92" s="40"/>
      <c r="W92" s="67" t="str">
        <f t="shared" si="44"/>
        <v>33</v>
      </c>
      <c r="X92" s="67" t="str">
        <f t="shared" si="45"/>
        <v>3300 PSYKISK HELSE OG RUS</v>
      </c>
      <c r="Y92" s="67" t="str">
        <f t="shared" si="46"/>
        <v>3301 Psykisk helse Sætherhaugen</v>
      </c>
      <c r="Z92" s="67" t="str">
        <f t="shared" si="47"/>
        <v>4.Helse og omsorg</v>
      </c>
      <c r="AA92" s="69">
        <f t="shared" si="48"/>
        <v>2515</v>
      </c>
      <c r="AB92" s="69">
        <f t="shared" si="49"/>
        <v>2515</v>
      </c>
      <c r="AC92" s="69">
        <f t="shared" si="50"/>
        <v>271.5601308166942</v>
      </c>
      <c r="AD92" s="69">
        <f t="shared" si="51"/>
        <v>271.5601308166942</v>
      </c>
      <c r="AE92" s="67" t="str">
        <f t="shared" si="52"/>
        <v>Siv Iren</v>
      </c>
      <c r="AF92" s="70">
        <f t="shared" si="53"/>
        <v>0.40695715643502245</v>
      </c>
      <c r="AG92" s="70">
        <f t="shared" si="54"/>
        <v>0.40695715643502245</v>
      </c>
      <c r="AH92" s="67" t="str">
        <f t="shared" si="55"/>
        <v>Siv Iren og Knut</v>
      </c>
      <c r="AI92" s="67"/>
    </row>
    <row r="93" spans="1:35" ht="15" x14ac:dyDescent="0.2">
      <c r="A93" t="str">
        <f t="shared" si="56"/>
        <v>33</v>
      </c>
      <c r="B93">
        <f t="shared" si="57"/>
        <v>3300</v>
      </c>
      <c r="C93" t="s">
        <v>634</v>
      </c>
      <c r="D93" t="s">
        <v>637</v>
      </c>
      <c r="E93" s="50" t="s">
        <v>1081</v>
      </c>
      <c r="F93" s="52">
        <f t="shared" si="58"/>
        <v>4</v>
      </c>
      <c r="G93" s="4">
        <f t="shared" si="36"/>
        <v>44000000</v>
      </c>
      <c r="H93" s="4">
        <v>6289</v>
      </c>
      <c r="I93" s="53"/>
      <c r="J93" s="41">
        <f t="shared" si="59"/>
        <v>6289</v>
      </c>
      <c r="K93" s="40">
        <f t="shared" si="38"/>
        <v>1.5433233893965207E-2</v>
      </c>
      <c r="L93" s="4">
        <f t="shared" si="60"/>
        <v>679.06229133446914</v>
      </c>
      <c r="M93" s="40">
        <f t="shared" si="40"/>
        <v>1.5433233893965207E-2</v>
      </c>
      <c r="N93" s="41">
        <f t="shared" si="61"/>
        <v>679.06229133446914</v>
      </c>
      <c r="O93">
        <v>3</v>
      </c>
      <c r="P93" t="str">
        <f>VLOOKUP(O93,Parametre!$A$12:$B$15,2,"USANN")</f>
        <v>Siv Iren</v>
      </c>
      <c r="Q93" s="40">
        <f t="shared" si="42"/>
        <v>1.0176356090735015</v>
      </c>
      <c r="R93" s="40">
        <f t="shared" si="43"/>
        <v>1.0176356090735015</v>
      </c>
      <c r="S93" s="40" t="str">
        <f>VLOOKUP(F93,Parametre!$A$3:$D$7,4,"USANN")</f>
        <v>Siv Iren og Knut</v>
      </c>
      <c r="T93" s="4">
        <f>VLOOKUP(B93,'årsverk_kost per årsverk'!$M$3:$Q$41,5)</f>
        <v>667.29415252353067</v>
      </c>
      <c r="U93" s="40"/>
      <c r="W93" s="67" t="str">
        <f t="shared" si="44"/>
        <v>33</v>
      </c>
      <c r="X93" s="67" t="str">
        <f t="shared" si="45"/>
        <v>3300 PSYKISK HELSE OG RUS</v>
      </c>
      <c r="Y93" s="67" t="str">
        <f t="shared" si="46"/>
        <v>3302 Bergan bofellesskap</v>
      </c>
      <c r="Z93" s="67" t="str">
        <f t="shared" si="47"/>
        <v>4.Helse og omsorg</v>
      </c>
      <c r="AA93" s="69">
        <f t="shared" si="48"/>
        <v>6289</v>
      </c>
      <c r="AB93" s="69">
        <f t="shared" si="49"/>
        <v>6289</v>
      </c>
      <c r="AC93" s="69">
        <f t="shared" si="50"/>
        <v>679.06229133446914</v>
      </c>
      <c r="AD93" s="69">
        <f t="shared" si="51"/>
        <v>679.06229133446914</v>
      </c>
      <c r="AE93" s="67" t="str">
        <f t="shared" si="52"/>
        <v>Siv Iren</v>
      </c>
      <c r="AF93" s="70">
        <f t="shared" si="53"/>
        <v>1.0176356090735015</v>
      </c>
      <c r="AG93" s="70">
        <f t="shared" si="54"/>
        <v>1.0176356090735015</v>
      </c>
      <c r="AH93" s="67" t="str">
        <f t="shared" si="55"/>
        <v>Siv Iren og Knut</v>
      </c>
      <c r="AI93" s="67"/>
    </row>
    <row r="94" spans="1:35" ht="15" x14ac:dyDescent="0.2">
      <c r="A94" t="str">
        <f t="shared" si="56"/>
        <v>33</v>
      </c>
      <c r="B94">
        <f t="shared" si="57"/>
        <v>3300</v>
      </c>
      <c r="C94" t="s">
        <v>634</v>
      </c>
      <c r="D94" t="s">
        <v>638</v>
      </c>
      <c r="E94" s="50" t="s">
        <v>1081</v>
      </c>
      <c r="F94" s="52">
        <f t="shared" si="58"/>
        <v>4</v>
      </c>
      <c r="G94" s="4">
        <f t="shared" si="36"/>
        <v>44000000</v>
      </c>
      <c r="H94" s="4">
        <v>10860</v>
      </c>
      <c r="I94" s="53"/>
      <c r="J94" s="41">
        <f t="shared" si="59"/>
        <v>10860</v>
      </c>
      <c r="K94" s="40">
        <f t="shared" si="38"/>
        <v>2.6650488167985712E-2</v>
      </c>
      <c r="L94" s="4">
        <f t="shared" si="60"/>
        <v>1172.6214793913714</v>
      </c>
      <c r="M94" s="40">
        <f t="shared" si="40"/>
        <v>2.6650488167985712E-2</v>
      </c>
      <c r="N94" s="41">
        <f t="shared" si="61"/>
        <v>1172.6214793913714</v>
      </c>
      <c r="O94">
        <v>3</v>
      </c>
      <c r="P94" t="str">
        <f>VLOOKUP(O94,Parametre!$A$12:$B$15,2,"USANN")</f>
        <v>Siv Iren</v>
      </c>
      <c r="Q94" s="40">
        <f t="shared" si="42"/>
        <v>1.7572782182442719</v>
      </c>
      <c r="R94" s="40">
        <f t="shared" si="43"/>
        <v>1.7572782182442719</v>
      </c>
      <c r="S94" s="40" t="str">
        <f>VLOOKUP(F94,Parametre!$A$3:$D$7,4,"USANN")</f>
        <v>Siv Iren og Knut</v>
      </c>
      <c r="T94" s="4">
        <f>VLOOKUP(B94,'årsverk_kost per årsverk'!$M$3:$Q$41,5)</f>
        <v>667.29415252353067</v>
      </c>
      <c r="U94" s="40"/>
      <c r="W94" s="67" t="str">
        <f t="shared" si="44"/>
        <v>33</v>
      </c>
      <c r="X94" s="67" t="str">
        <f t="shared" si="45"/>
        <v>3300 PSYKISK HELSE OG RUS</v>
      </c>
      <c r="Y94" s="67" t="str">
        <f t="shared" si="46"/>
        <v>3303 Ivar Aasensgt. boligfellesskap</v>
      </c>
      <c r="Z94" s="67" t="str">
        <f t="shared" si="47"/>
        <v>4.Helse og omsorg</v>
      </c>
      <c r="AA94" s="69">
        <f t="shared" si="48"/>
        <v>10860</v>
      </c>
      <c r="AB94" s="69">
        <f t="shared" si="49"/>
        <v>10860</v>
      </c>
      <c r="AC94" s="69">
        <f t="shared" si="50"/>
        <v>1172.6214793913714</v>
      </c>
      <c r="AD94" s="69">
        <f t="shared" si="51"/>
        <v>1172.6214793913714</v>
      </c>
      <c r="AE94" s="67" t="str">
        <f t="shared" si="52"/>
        <v>Siv Iren</v>
      </c>
      <c r="AF94" s="70">
        <f t="shared" si="53"/>
        <v>1.7572782182442719</v>
      </c>
      <c r="AG94" s="70">
        <f t="shared" si="54"/>
        <v>1.7572782182442719</v>
      </c>
      <c r="AH94" s="67" t="str">
        <f t="shared" si="55"/>
        <v>Siv Iren og Knut</v>
      </c>
      <c r="AI94" s="67"/>
    </row>
    <row r="95" spans="1:35" ht="15" x14ac:dyDescent="0.2">
      <c r="A95" t="str">
        <f t="shared" si="56"/>
        <v>33</v>
      </c>
      <c r="B95">
        <f t="shared" si="57"/>
        <v>3300</v>
      </c>
      <c r="C95" t="s">
        <v>634</v>
      </c>
      <c r="D95" t="s">
        <v>639</v>
      </c>
      <c r="E95" s="50" t="s">
        <v>1081</v>
      </c>
      <c r="F95" s="52">
        <f t="shared" si="58"/>
        <v>4</v>
      </c>
      <c r="G95" s="4">
        <f t="shared" si="36"/>
        <v>44000000</v>
      </c>
      <c r="H95" s="4">
        <v>5190</v>
      </c>
      <c r="I95" s="53"/>
      <c r="J95" s="41">
        <f t="shared" si="59"/>
        <v>5190</v>
      </c>
      <c r="K95" s="40">
        <f t="shared" si="38"/>
        <v>1.2736283019506984E-2</v>
      </c>
      <c r="L95" s="4">
        <f t="shared" si="60"/>
        <v>560.39645285830727</v>
      </c>
      <c r="M95" s="40">
        <f t="shared" si="40"/>
        <v>1.2736283019506984E-2</v>
      </c>
      <c r="N95" s="41">
        <f t="shared" si="61"/>
        <v>560.39645285830727</v>
      </c>
      <c r="O95">
        <v>3</v>
      </c>
      <c r="P95" t="str">
        <f>VLOOKUP(O95,Parametre!$A$12:$B$15,2,"USANN")</f>
        <v>Siv Iren</v>
      </c>
      <c r="Q95" s="40">
        <f t="shared" si="42"/>
        <v>0.83980423137088123</v>
      </c>
      <c r="R95" s="40">
        <f t="shared" si="43"/>
        <v>0.83980423137088123</v>
      </c>
      <c r="S95" s="40" t="str">
        <f>VLOOKUP(F95,Parametre!$A$3:$D$7,4,"USANN")</f>
        <v>Siv Iren og Knut</v>
      </c>
      <c r="T95" s="4">
        <f>VLOOKUP(B95,'årsverk_kost per årsverk'!$M$3:$Q$41,5)</f>
        <v>667.29415252353067</v>
      </c>
      <c r="U95" s="40"/>
      <c r="W95" s="67" t="str">
        <f t="shared" si="44"/>
        <v>33</v>
      </c>
      <c r="X95" s="67" t="str">
        <f t="shared" si="45"/>
        <v>3300 PSYKISK HELSE OG RUS</v>
      </c>
      <c r="Y95" s="67" t="str">
        <f t="shared" si="46"/>
        <v>3304 Rustjeneste</v>
      </c>
      <c r="Z95" s="67" t="str">
        <f t="shared" si="47"/>
        <v>4.Helse og omsorg</v>
      </c>
      <c r="AA95" s="69">
        <f t="shared" si="48"/>
        <v>5190</v>
      </c>
      <c r="AB95" s="69">
        <f t="shared" si="49"/>
        <v>5190</v>
      </c>
      <c r="AC95" s="69">
        <f t="shared" si="50"/>
        <v>560.39645285830727</v>
      </c>
      <c r="AD95" s="69">
        <f t="shared" si="51"/>
        <v>560.39645285830727</v>
      </c>
      <c r="AE95" s="67" t="str">
        <f t="shared" si="52"/>
        <v>Siv Iren</v>
      </c>
      <c r="AF95" s="70">
        <f t="shared" si="53"/>
        <v>0.83980423137088123</v>
      </c>
      <c r="AG95" s="70">
        <f t="shared" si="54"/>
        <v>0.83980423137088123</v>
      </c>
      <c r="AH95" s="67" t="str">
        <f t="shared" si="55"/>
        <v>Siv Iren og Knut</v>
      </c>
      <c r="AI95" s="67"/>
    </row>
    <row r="96" spans="1:35" ht="15" x14ac:dyDescent="0.2">
      <c r="A96" t="str">
        <f t="shared" si="56"/>
        <v>33</v>
      </c>
      <c r="B96">
        <f t="shared" si="57"/>
        <v>3300</v>
      </c>
      <c r="C96" t="s">
        <v>634</v>
      </c>
      <c r="D96" t="s">
        <v>640</v>
      </c>
      <c r="E96" s="50" t="s">
        <v>1081</v>
      </c>
      <c r="F96" s="52">
        <f t="shared" si="58"/>
        <v>4</v>
      </c>
      <c r="G96" s="4">
        <f t="shared" si="36"/>
        <v>44000000</v>
      </c>
      <c r="H96" s="4">
        <v>2215</v>
      </c>
      <c r="I96" s="53"/>
      <c r="J96" s="41">
        <f t="shared" si="59"/>
        <v>2215</v>
      </c>
      <c r="K96" s="40">
        <f t="shared" si="38"/>
        <v>5.4356198243175275E-3</v>
      </c>
      <c r="L96" s="4">
        <f t="shared" si="60"/>
        <v>239.16727226997119</v>
      </c>
      <c r="M96" s="40">
        <f t="shared" si="40"/>
        <v>5.4356198243175275E-3</v>
      </c>
      <c r="N96" s="41">
        <f t="shared" si="61"/>
        <v>239.16727226997119</v>
      </c>
      <c r="O96">
        <v>3</v>
      </c>
      <c r="P96" t="str">
        <f>VLOOKUP(O96,Parametre!$A$12:$B$15,2,"USANN")</f>
        <v>Siv Iren</v>
      </c>
      <c r="Q96" s="40">
        <f t="shared" si="42"/>
        <v>0.35841355924595408</v>
      </c>
      <c r="R96" s="40">
        <f t="shared" si="43"/>
        <v>0.35841355924595408</v>
      </c>
      <c r="S96" s="40" t="str">
        <f>VLOOKUP(F96,Parametre!$A$3:$D$7,4,"USANN")</f>
        <v>Siv Iren og Knut</v>
      </c>
      <c r="T96" s="4">
        <f>VLOOKUP(B96,'årsverk_kost per årsverk'!$M$3:$Q$41,5)</f>
        <v>667.29415252353067</v>
      </c>
      <c r="U96" s="40"/>
      <c r="W96" s="67" t="str">
        <f t="shared" si="44"/>
        <v>33</v>
      </c>
      <c r="X96" s="67" t="str">
        <f t="shared" si="45"/>
        <v>3300 PSYKISK HELSE OG RUS</v>
      </c>
      <c r="Y96" s="67" t="str">
        <f t="shared" si="46"/>
        <v>3306 Rask psykisk helsehjelp</v>
      </c>
      <c r="Z96" s="67" t="str">
        <f t="shared" si="47"/>
        <v>4.Helse og omsorg</v>
      </c>
      <c r="AA96" s="69">
        <f t="shared" si="48"/>
        <v>2215</v>
      </c>
      <c r="AB96" s="69">
        <f t="shared" si="49"/>
        <v>2215</v>
      </c>
      <c r="AC96" s="69">
        <f t="shared" si="50"/>
        <v>239.16727226997119</v>
      </c>
      <c r="AD96" s="69">
        <f t="shared" si="51"/>
        <v>239.16727226997119</v>
      </c>
      <c r="AE96" s="67" t="str">
        <f t="shared" si="52"/>
        <v>Siv Iren</v>
      </c>
      <c r="AF96" s="70">
        <f t="shared" si="53"/>
        <v>0.35841355924595408</v>
      </c>
      <c r="AG96" s="70">
        <f t="shared" si="54"/>
        <v>0.35841355924595408</v>
      </c>
      <c r="AH96" s="67" t="str">
        <f t="shared" si="55"/>
        <v>Siv Iren og Knut</v>
      </c>
      <c r="AI96" s="67"/>
    </row>
    <row r="97" spans="1:35" ht="15" x14ac:dyDescent="0.2">
      <c r="A97" t="str">
        <f t="shared" si="56"/>
        <v>34</v>
      </c>
      <c r="B97">
        <f t="shared" si="57"/>
        <v>3400</v>
      </c>
      <c r="C97" t="s">
        <v>643</v>
      </c>
      <c r="D97" t="s">
        <v>644</v>
      </c>
      <c r="E97" s="50" t="s">
        <v>1081</v>
      </c>
      <c r="F97" s="52">
        <f t="shared" si="58"/>
        <v>4</v>
      </c>
      <c r="G97" s="4">
        <f t="shared" si="36"/>
        <v>44000000</v>
      </c>
      <c r="H97" s="4">
        <v>11889</v>
      </c>
      <c r="I97" s="53"/>
      <c r="J97" s="41">
        <f t="shared" si="59"/>
        <v>11889</v>
      </c>
      <c r="K97" s="40">
        <f t="shared" si="38"/>
        <v>2.9175658731968888E-2</v>
      </c>
      <c r="L97" s="4">
        <f t="shared" si="60"/>
        <v>1283.7289842066311</v>
      </c>
      <c r="M97" s="40">
        <f t="shared" si="40"/>
        <v>2.9175658731968888E-2</v>
      </c>
      <c r="N97" s="41">
        <f t="shared" si="61"/>
        <v>1283.7289842066311</v>
      </c>
      <c r="O97">
        <v>3</v>
      </c>
      <c r="P97" t="str">
        <f>VLOOKUP(O97,Parametre!$A$12:$B$15,2,"USANN")</f>
        <v>Siv Iren</v>
      </c>
      <c r="Q97" s="40">
        <f t="shared" si="42"/>
        <v>2.167663647057374</v>
      </c>
      <c r="R97" s="40">
        <f t="shared" si="43"/>
        <v>2.167663647057374</v>
      </c>
      <c r="S97" s="40" t="str">
        <f>VLOOKUP(F97,Parametre!$A$3:$D$7,4,"USANN")</f>
        <v>Siv Iren og Knut</v>
      </c>
      <c r="T97" s="4">
        <f>VLOOKUP(B97,'årsverk_kost per årsverk'!$M$3:$Q$41,5)</f>
        <v>592.21779446700907</v>
      </c>
      <c r="U97" s="40"/>
      <c r="W97" s="67" t="str">
        <f t="shared" si="44"/>
        <v>34</v>
      </c>
      <c r="X97" s="67" t="str">
        <f t="shared" si="45"/>
        <v>3400 NAV KRISTIANSUND</v>
      </c>
      <c r="Y97" s="67" t="str">
        <f t="shared" si="46"/>
        <v>3400 NAV</v>
      </c>
      <c r="Z97" s="67" t="str">
        <f t="shared" si="47"/>
        <v>4.Helse og omsorg</v>
      </c>
      <c r="AA97" s="69">
        <f t="shared" si="48"/>
        <v>11889</v>
      </c>
      <c r="AB97" s="69">
        <f t="shared" si="49"/>
        <v>11889</v>
      </c>
      <c r="AC97" s="69">
        <f t="shared" si="50"/>
        <v>1283.7289842066311</v>
      </c>
      <c r="AD97" s="69">
        <f t="shared" si="51"/>
        <v>1283.7289842066311</v>
      </c>
      <c r="AE97" s="67" t="str">
        <f t="shared" si="52"/>
        <v>Siv Iren</v>
      </c>
      <c r="AF97" s="70">
        <f t="shared" si="53"/>
        <v>2.167663647057374</v>
      </c>
      <c r="AG97" s="70">
        <f t="shared" si="54"/>
        <v>2.167663647057374</v>
      </c>
      <c r="AH97" s="67" t="str">
        <f t="shared" si="55"/>
        <v>Siv Iren og Knut</v>
      </c>
      <c r="AI97" s="67"/>
    </row>
    <row r="98" spans="1:35" ht="15" x14ac:dyDescent="0.2">
      <c r="A98" t="str">
        <f t="shared" si="56"/>
        <v>34</v>
      </c>
      <c r="B98">
        <f t="shared" si="57"/>
        <v>3450</v>
      </c>
      <c r="C98" t="s">
        <v>654</v>
      </c>
      <c r="D98" t="s">
        <v>655</v>
      </c>
      <c r="E98" s="50" t="s">
        <v>1081</v>
      </c>
      <c r="F98" s="52">
        <f t="shared" si="58"/>
        <v>4</v>
      </c>
      <c r="G98" s="4">
        <f t="shared" si="36"/>
        <v>44000000</v>
      </c>
      <c r="H98" s="4">
        <v>6845</v>
      </c>
      <c r="I98" s="53"/>
      <c r="J98" s="41">
        <f t="shared" si="59"/>
        <v>6845</v>
      </c>
      <c r="K98" s="40">
        <f t="shared" si="38"/>
        <v>1.6797660360024141E-2</v>
      </c>
      <c r="L98" s="4">
        <f t="shared" si="60"/>
        <v>739.09705584106223</v>
      </c>
      <c r="M98" s="40">
        <f t="shared" si="40"/>
        <v>1.6797660360024141E-2</v>
      </c>
      <c r="N98" s="41">
        <f t="shared" si="61"/>
        <v>739.09705584106223</v>
      </c>
      <c r="O98">
        <v>3</v>
      </c>
      <c r="P98" t="str">
        <f>VLOOKUP(O98,Parametre!$A$12:$B$15,2,"USANN")</f>
        <v>Siv Iren</v>
      </c>
      <c r="Q98" s="40">
        <f t="shared" si="42"/>
        <v>1.0635655222840705</v>
      </c>
      <c r="R98" s="40">
        <f t="shared" si="43"/>
        <v>1.0635655222840705</v>
      </c>
      <c r="S98" s="40" t="str">
        <f>VLOOKUP(F98,Parametre!$A$3:$D$7,4,"USANN")</f>
        <v>Siv Iren og Knut</v>
      </c>
      <c r="T98" s="4">
        <f>VLOOKUP(B98,'årsverk_kost per årsverk'!$M$3:$Q$41,5)</f>
        <v>694.92385786802026</v>
      </c>
      <c r="U98" s="40"/>
      <c r="W98" s="67" t="str">
        <f t="shared" si="44"/>
        <v>34</v>
      </c>
      <c r="X98" s="67" t="str">
        <f t="shared" si="45"/>
        <v>3450 FLYKTNING- OG INNVANDRERTJENESTEN</v>
      </c>
      <c r="Y98" s="67" t="str">
        <f t="shared" si="46"/>
        <v>3450 Flyktning- og innvandrertjenesten</v>
      </c>
      <c r="Z98" s="67" t="str">
        <f t="shared" si="47"/>
        <v>4.Helse og omsorg</v>
      </c>
      <c r="AA98" s="69">
        <f t="shared" si="48"/>
        <v>6845</v>
      </c>
      <c r="AB98" s="69">
        <f t="shared" si="49"/>
        <v>6845</v>
      </c>
      <c r="AC98" s="69">
        <f t="shared" si="50"/>
        <v>739.09705584106223</v>
      </c>
      <c r="AD98" s="69">
        <f t="shared" si="51"/>
        <v>739.09705584106223</v>
      </c>
      <c r="AE98" s="67" t="str">
        <f t="shared" si="52"/>
        <v>Siv Iren</v>
      </c>
      <c r="AF98" s="70">
        <f t="shared" si="53"/>
        <v>1.0635655222840705</v>
      </c>
      <c r="AG98" s="70">
        <f t="shared" si="54"/>
        <v>1.0635655222840705</v>
      </c>
      <c r="AH98" s="67" t="str">
        <f t="shared" si="55"/>
        <v>Siv Iren og Knut</v>
      </c>
      <c r="AI98" s="67"/>
    </row>
    <row r="99" spans="1:35" ht="15" x14ac:dyDescent="0.2">
      <c r="A99" t="str">
        <f t="shared" si="56"/>
        <v>35</v>
      </c>
      <c r="B99">
        <f t="shared" si="57"/>
        <v>3500</v>
      </c>
      <c r="C99" t="s">
        <v>660</v>
      </c>
      <c r="D99" t="s">
        <v>661</v>
      </c>
      <c r="E99" s="50" t="s">
        <v>1081</v>
      </c>
      <c r="F99" s="52">
        <f t="shared" si="58"/>
        <v>4</v>
      </c>
      <c r="G99" s="4">
        <f t="shared" si="36"/>
        <v>44000000</v>
      </c>
      <c r="H99" s="4">
        <v>734</v>
      </c>
      <c r="I99" s="53"/>
      <c r="J99" s="41">
        <f t="shared" si="59"/>
        <v>734</v>
      </c>
      <c r="K99" s="40">
        <f t="shared" si="38"/>
        <v>1.8012392555526253E-3</v>
      </c>
      <c r="L99" s="4">
        <f t="shared" si="60"/>
        <v>79.254527244315511</v>
      </c>
      <c r="M99" s="40">
        <f t="shared" si="40"/>
        <v>1.8012392555526253E-3</v>
      </c>
      <c r="N99" s="41">
        <f t="shared" si="61"/>
        <v>79.254527244315511</v>
      </c>
      <c r="O99">
        <v>2</v>
      </c>
      <c r="P99" t="str">
        <f>VLOOKUP(O99,Parametre!$A$12:$B$15,2,"USANN")</f>
        <v>Christine</v>
      </c>
      <c r="Q99" s="40">
        <f t="shared" si="42"/>
        <v>0.13489541099081495</v>
      </c>
      <c r="R99" s="40">
        <f t="shared" si="43"/>
        <v>0.13489541099081495</v>
      </c>
      <c r="S99" s="40" t="str">
        <f>VLOOKUP(F99,Parametre!$A$3:$D$7,4,"USANN")</f>
        <v>Siv Iren og Knut</v>
      </c>
      <c r="T99" s="4">
        <f>VLOOKUP(B99,'årsverk_kost per årsverk'!$M$3:$Q$41,5)</f>
        <v>587.52574800125683</v>
      </c>
      <c r="U99" s="40"/>
      <c r="W99" s="67" t="str">
        <f t="shared" si="44"/>
        <v>35</v>
      </c>
      <c r="X99" s="67" t="str">
        <f t="shared" si="45"/>
        <v>3500 BARN, FAMILIE, HELSE</v>
      </c>
      <c r="Y99" s="67" t="str">
        <f t="shared" si="46"/>
        <v>3500 Barn, familie og helse</v>
      </c>
      <c r="Z99" s="67" t="str">
        <f t="shared" si="47"/>
        <v>4.Helse og omsorg</v>
      </c>
      <c r="AA99" s="69">
        <f t="shared" si="48"/>
        <v>734</v>
      </c>
      <c r="AB99" s="69">
        <f t="shared" si="49"/>
        <v>734</v>
      </c>
      <c r="AC99" s="69">
        <f t="shared" si="50"/>
        <v>79.254527244315511</v>
      </c>
      <c r="AD99" s="69">
        <f t="shared" si="51"/>
        <v>79.254527244315511</v>
      </c>
      <c r="AE99" s="67" t="str">
        <f t="shared" si="52"/>
        <v>Christine</v>
      </c>
      <c r="AF99" s="70">
        <f t="shared" si="53"/>
        <v>0.13489541099081495</v>
      </c>
      <c r="AG99" s="70">
        <f t="shared" si="54"/>
        <v>0.13489541099081495</v>
      </c>
      <c r="AH99" s="67" t="str">
        <f t="shared" si="55"/>
        <v>Siv Iren og Knut</v>
      </c>
      <c r="AI99" s="67"/>
    </row>
    <row r="100" spans="1:35" ht="15" x14ac:dyDescent="0.2">
      <c r="A100" t="str">
        <f t="shared" si="56"/>
        <v>35</v>
      </c>
      <c r="B100">
        <f t="shared" si="57"/>
        <v>3500</v>
      </c>
      <c r="C100" t="s">
        <v>660</v>
      </c>
      <c r="D100" t="s">
        <v>662</v>
      </c>
      <c r="E100" s="50" t="s">
        <v>1081</v>
      </c>
      <c r="F100" s="52">
        <f t="shared" si="58"/>
        <v>4</v>
      </c>
      <c r="G100" s="4">
        <f t="shared" si="36"/>
        <v>44000000</v>
      </c>
      <c r="H100" s="4">
        <v>15100</v>
      </c>
      <c r="I100" s="53"/>
      <c r="J100" s="41">
        <f t="shared" si="59"/>
        <v>15100</v>
      </c>
      <c r="K100" s="40">
        <f t="shared" si="38"/>
        <v>3.7055466973902787E-2</v>
      </c>
      <c r="L100" s="4">
        <f t="shared" si="60"/>
        <v>1630.4405468517225</v>
      </c>
      <c r="M100" s="40">
        <f t="shared" si="40"/>
        <v>3.7055466973902787E-2</v>
      </c>
      <c r="N100" s="41">
        <f t="shared" si="61"/>
        <v>1630.4405468517225</v>
      </c>
      <c r="O100">
        <v>2</v>
      </c>
      <c r="P100" t="str">
        <f>VLOOKUP(O100,Parametre!$A$12:$B$15,2,"USANN")</f>
        <v>Christine</v>
      </c>
      <c r="Q100" s="40">
        <f t="shared" si="42"/>
        <v>2.7750963296475555</v>
      </c>
      <c r="R100" s="40">
        <f t="shared" si="43"/>
        <v>2.7750963296475555</v>
      </c>
      <c r="S100" s="40" t="str">
        <f>VLOOKUP(F100,Parametre!$A$3:$D$7,4,"USANN")</f>
        <v>Siv Iren og Knut</v>
      </c>
      <c r="T100" s="4">
        <f>VLOOKUP(B100,'årsverk_kost per årsverk'!$M$3:$Q$41,5)</f>
        <v>587.52574800125683</v>
      </c>
      <c r="U100" s="40"/>
      <c r="W100" s="67" t="str">
        <f t="shared" si="44"/>
        <v>35</v>
      </c>
      <c r="X100" s="67" t="str">
        <f t="shared" si="45"/>
        <v>3500 BARN, FAMILIE, HELSE</v>
      </c>
      <c r="Y100" s="67" t="str">
        <f t="shared" si="46"/>
        <v>3510 Barneverntjenesten</v>
      </c>
      <c r="Z100" s="67" t="str">
        <f t="shared" si="47"/>
        <v>4.Helse og omsorg</v>
      </c>
      <c r="AA100" s="69">
        <f t="shared" si="48"/>
        <v>15100</v>
      </c>
      <c r="AB100" s="69">
        <f t="shared" si="49"/>
        <v>15100</v>
      </c>
      <c r="AC100" s="69">
        <f t="shared" si="50"/>
        <v>1630.4405468517225</v>
      </c>
      <c r="AD100" s="69">
        <f t="shared" si="51"/>
        <v>1630.4405468517225</v>
      </c>
      <c r="AE100" s="67" t="str">
        <f t="shared" si="52"/>
        <v>Christine</v>
      </c>
      <c r="AF100" s="70">
        <f t="shared" si="53"/>
        <v>2.7750963296475555</v>
      </c>
      <c r="AG100" s="70">
        <f t="shared" si="54"/>
        <v>2.7750963296475555</v>
      </c>
      <c r="AH100" s="67" t="str">
        <f t="shared" si="55"/>
        <v>Siv Iren og Knut</v>
      </c>
      <c r="AI100" s="67"/>
    </row>
    <row r="101" spans="1:35" ht="15" x14ac:dyDescent="0.2">
      <c r="A101" t="str">
        <f t="shared" si="56"/>
        <v>35</v>
      </c>
      <c r="B101">
        <f t="shared" si="57"/>
        <v>3500</v>
      </c>
      <c r="C101" t="s">
        <v>660</v>
      </c>
      <c r="D101" t="s">
        <v>674</v>
      </c>
      <c r="E101" s="50" t="s">
        <v>1081</v>
      </c>
      <c r="F101" s="52">
        <f t="shared" si="58"/>
        <v>4</v>
      </c>
      <c r="G101" s="4">
        <f t="shared" si="36"/>
        <v>44000000</v>
      </c>
      <c r="H101" s="4">
        <v>1028</v>
      </c>
      <c r="I101" s="53"/>
      <c r="J101" s="41">
        <f t="shared" si="59"/>
        <v>1028</v>
      </c>
      <c r="K101" s="40">
        <f t="shared" si="38"/>
        <v>2.5227165595478186E-3</v>
      </c>
      <c r="L101" s="4">
        <f t="shared" si="60"/>
        <v>110.99952862010402</v>
      </c>
      <c r="M101" s="40">
        <f t="shared" si="40"/>
        <v>2.5227165595478186E-3</v>
      </c>
      <c r="N101" s="41">
        <f t="shared" si="61"/>
        <v>110.99952862010402</v>
      </c>
      <c r="O101">
        <v>2</v>
      </c>
      <c r="P101" t="str">
        <f>VLOOKUP(O101,Parametre!$A$12:$B$15,2,"USANN")</f>
        <v>Christine</v>
      </c>
      <c r="Q101" s="40">
        <f t="shared" si="42"/>
        <v>0.18892708787269449</v>
      </c>
      <c r="R101" s="40">
        <f t="shared" si="43"/>
        <v>0.18892708787269449</v>
      </c>
      <c r="S101" s="40" t="str">
        <f>VLOOKUP(F101,Parametre!$A$3:$D$7,4,"USANN")</f>
        <v>Siv Iren og Knut</v>
      </c>
      <c r="T101" s="4">
        <f>VLOOKUP(B101,'årsverk_kost per årsverk'!$M$3:$Q$41,5)</f>
        <v>587.52574800125683</v>
      </c>
      <c r="U101" s="40"/>
      <c r="W101" s="67" t="str">
        <f t="shared" si="44"/>
        <v>35</v>
      </c>
      <c r="X101" s="67" t="str">
        <f t="shared" si="45"/>
        <v>3500 BARN, FAMILIE, HELSE</v>
      </c>
      <c r="Y101" s="67" t="str">
        <f t="shared" si="46"/>
        <v>3520 Forebyggende helsetjenester for barn og unge</v>
      </c>
      <c r="Z101" s="67" t="str">
        <f t="shared" si="47"/>
        <v>4.Helse og omsorg</v>
      </c>
      <c r="AA101" s="69">
        <f t="shared" si="48"/>
        <v>1028</v>
      </c>
      <c r="AB101" s="69">
        <f t="shared" si="49"/>
        <v>1028</v>
      </c>
      <c r="AC101" s="69">
        <f t="shared" si="50"/>
        <v>110.99952862010402</v>
      </c>
      <c r="AD101" s="69">
        <f t="shared" si="51"/>
        <v>110.99952862010402</v>
      </c>
      <c r="AE101" s="67" t="str">
        <f t="shared" si="52"/>
        <v>Christine</v>
      </c>
      <c r="AF101" s="70">
        <f t="shared" si="53"/>
        <v>0.18892708787269449</v>
      </c>
      <c r="AG101" s="70">
        <f t="shared" si="54"/>
        <v>0.18892708787269449</v>
      </c>
      <c r="AH101" s="67" t="str">
        <f t="shared" si="55"/>
        <v>Siv Iren og Knut</v>
      </c>
      <c r="AI101" s="67"/>
    </row>
    <row r="102" spans="1:35" ht="15" x14ac:dyDescent="0.2">
      <c r="A102" t="str">
        <f t="shared" si="56"/>
        <v>35</v>
      </c>
      <c r="B102">
        <f t="shared" si="57"/>
        <v>3500</v>
      </c>
      <c r="C102" t="s">
        <v>660</v>
      </c>
      <c r="D102" t="s">
        <v>675</v>
      </c>
      <c r="E102" s="50" t="s">
        <v>1081</v>
      </c>
      <c r="F102" s="52">
        <f t="shared" si="58"/>
        <v>4</v>
      </c>
      <c r="G102" s="4">
        <f t="shared" si="36"/>
        <v>44000000</v>
      </c>
      <c r="H102" s="4">
        <v>2850</v>
      </c>
      <c r="I102" s="53"/>
      <c r="J102" s="41">
        <f t="shared" si="59"/>
        <v>2850</v>
      </c>
      <c r="K102" s="40">
        <f t="shared" si="38"/>
        <v>6.9939126407697312E-3</v>
      </c>
      <c r="L102" s="4">
        <f t="shared" si="60"/>
        <v>307.73215619386821</v>
      </c>
      <c r="M102" s="40">
        <f t="shared" si="40"/>
        <v>6.9939126407697312E-3</v>
      </c>
      <c r="N102" s="41">
        <f t="shared" si="61"/>
        <v>307.73215619386821</v>
      </c>
      <c r="O102">
        <v>2</v>
      </c>
      <c r="P102" t="str">
        <f>VLOOKUP(O102,Parametre!$A$12:$B$15,2,"USANN")</f>
        <v>Christine</v>
      </c>
      <c r="Q102" s="40">
        <f t="shared" si="42"/>
        <v>0.52377645956924068</v>
      </c>
      <c r="R102" s="40">
        <f t="shared" si="43"/>
        <v>0.52377645956924068</v>
      </c>
      <c r="S102" s="40" t="str">
        <f>VLOOKUP(F102,Parametre!$A$3:$D$7,4,"USANN")</f>
        <v>Siv Iren og Knut</v>
      </c>
      <c r="T102" s="4">
        <f>VLOOKUP(B102,'årsverk_kost per årsverk'!$M$3:$Q$41,5)</f>
        <v>587.52574800125683</v>
      </c>
      <c r="U102" s="40"/>
      <c r="W102" s="67" t="str">
        <f t="shared" si="44"/>
        <v>35</v>
      </c>
      <c r="X102" s="67" t="str">
        <f t="shared" si="45"/>
        <v>3500 BARN, FAMILIE, HELSE</v>
      </c>
      <c r="Y102" s="67" t="str">
        <f t="shared" si="46"/>
        <v>3522 Helsestasjonstjenester</v>
      </c>
      <c r="Z102" s="67" t="str">
        <f t="shared" si="47"/>
        <v>4.Helse og omsorg</v>
      </c>
      <c r="AA102" s="69">
        <f t="shared" si="48"/>
        <v>2850</v>
      </c>
      <c r="AB102" s="69">
        <f t="shared" si="49"/>
        <v>2850</v>
      </c>
      <c r="AC102" s="69">
        <f t="shared" si="50"/>
        <v>307.73215619386821</v>
      </c>
      <c r="AD102" s="69">
        <f t="shared" si="51"/>
        <v>307.73215619386821</v>
      </c>
      <c r="AE102" s="67" t="str">
        <f t="shared" si="52"/>
        <v>Christine</v>
      </c>
      <c r="AF102" s="70">
        <f t="shared" si="53"/>
        <v>0.52377645956924068</v>
      </c>
      <c r="AG102" s="70">
        <f t="shared" si="54"/>
        <v>0.52377645956924068</v>
      </c>
      <c r="AH102" s="67" t="str">
        <f t="shared" si="55"/>
        <v>Siv Iren og Knut</v>
      </c>
      <c r="AI102" s="67"/>
    </row>
    <row r="103" spans="1:35" ht="15" x14ac:dyDescent="0.2">
      <c r="A103" t="str">
        <f t="shared" si="56"/>
        <v>35</v>
      </c>
      <c r="B103">
        <f t="shared" si="57"/>
        <v>3500</v>
      </c>
      <c r="C103" t="s">
        <v>660</v>
      </c>
      <c r="D103" t="s">
        <v>676</v>
      </c>
      <c r="E103" s="50" t="s">
        <v>1081</v>
      </c>
      <c r="F103" s="52">
        <f t="shared" si="58"/>
        <v>4</v>
      </c>
      <c r="G103" s="4">
        <f t="shared" si="36"/>
        <v>44000000</v>
      </c>
      <c r="H103" s="4">
        <v>1094</v>
      </c>
      <c r="I103" s="53"/>
      <c r="J103" s="41">
        <f t="shared" si="59"/>
        <v>1094</v>
      </c>
      <c r="K103" s="40">
        <f t="shared" si="38"/>
        <v>2.6846808522814334E-3</v>
      </c>
      <c r="L103" s="4">
        <f t="shared" si="60"/>
        <v>118.12595750038307</v>
      </c>
      <c r="M103" s="40">
        <f t="shared" si="40"/>
        <v>2.6846808522814334E-3</v>
      </c>
      <c r="N103" s="41">
        <f t="shared" si="61"/>
        <v>118.12595750038307</v>
      </c>
      <c r="O103">
        <v>2</v>
      </c>
      <c r="P103" t="str">
        <f>VLOOKUP(O103,Parametre!$A$12:$B$15,2,"USANN")</f>
        <v>Christine</v>
      </c>
      <c r="Q103" s="40">
        <f t="shared" si="42"/>
        <v>0.2010566479890348</v>
      </c>
      <c r="R103" s="40">
        <f t="shared" si="43"/>
        <v>0.2010566479890348</v>
      </c>
      <c r="S103" s="40" t="str">
        <f>VLOOKUP(F103,Parametre!$A$3:$D$7,4,"USANN")</f>
        <v>Siv Iren og Knut</v>
      </c>
      <c r="T103" s="4">
        <f>VLOOKUP(B103,'årsverk_kost per årsverk'!$M$3:$Q$41,5)</f>
        <v>587.52574800125683</v>
      </c>
      <c r="U103" s="40"/>
      <c r="W103" s="67" t="str">
        <f t="shared" si="44"/>
        <v>35</v>
      </c>
      <c r="X103" s="67" t="str">
        <f t="shared" si="45"/>
        <v>3500 BARN, FAMILIE, HELSE</v>
      </c>
      <c r="Y103" s="67" t="str">
        <f t="shared" si="46"/>
        <v>3523 Helsestasjon for gravide</v>
      </c>
      <c r="Z103" s="67" t="str">
        <f t="shared" si="47"/>
        <v>4.Helse og omsorg</v>
      </c>
      <c r="AA103" s="69">
        <f t="shared" si="48"/>
        <v>1094</v>
      </c>
      <c r="AB103" s="69">
        <f t="shared" si="49"/>
        <v>1094</v>
      </c>
      <c r="AC103" s="69">
        <f t="shared" si="50"/>
        <v>118.12595750038307</v>
      </c>
      <c r="AD103" s="69">
        <f t="shared" si="51"/>
        <v>118.12595750038307</v>
      </c>
      <c r="AE103" s="67" t="str">
        <f t="shared" si="52"/>
        <v>Christine</v>
      </c>
      <c r="AF103" s="70">
        <f t="shared" si="53"/>
        <v>0.2010566479890348</v>
      </c>
      <c r="AG103" s="70">
        <f t="shared" si="54"/>
        <v>0.2010566479890348</v>
      </c>
      <c r="AH103" s="67" t="str">
        <f t="shared" si="55"/>
        <v>Siv Iren og Knut</v>
      </c>
      <c r="AI103" s="67"/>
    </row>
    <row r="104" spans="1:35" ht="15" x14ac:dyDescent="0.2">
      <c r="A104" t="str">
        <f t="shared" si="56"/>
        <v>35</v>
      </c>
      <c r="B104">
        <f t="shared" si="57"/>
        <v>3500</v>
      </c>
      <c r="C104" t="s">
        <v>660</v>
      </c>
      <c r="D104" t="s">
        <v>677</v>
      </c>
      <c r="E104" s="50" t="s">
        <v>1081</v>
      </c>
      <c r="F104" s="52">
        <f t="shared" si="58"/>
        <v>4</v>
      </c>
      <c r="G104" s="4">
        <f t="shared" ref="G104:G135" si="62">VLOOKUP(F104,$G$1:$L$5,6,"USANN")</f>
        <v>44000000</v>
      </c>
      <c r="H104" s="4">
        <v>250</v>
      </c>
      <c r="I104" s="53"/>
      <c r="J104" s="41">
        <f t="shared" si="59"/>
        <v>250</v>
      </c>
      <c r="K104" s="40">
        <f t="shared" ref="K104:K135" si="63">H104/VLOOKUP(F104,$G$1:$J$5,2,"USANN")</f>
        <v>6.1350110883945006E-4</v>
      </c>
      <c r="L104" s="4">
        <f t="shared" si="60"/>
        <v>26.9940487889358</v>
      </c>
      <c r="M104" s="40">
        <f t="shared" ref="M104:M135" si="64">J104/VLOOKUP(F104,$G$1:$J$5,4,"USANN")</f>
        <v>6.1350110883945006E-4</v>
      </c>
      <c r="N104" s="41">
        <f t="shared" si="61"/>
        <v>26.9940487889358</v>
      </c>
      <c r="O104">
        <v>2</v>
      </c>
      <c r="P104" t="str">
        <f>VLOOKUP(O104,Parametre!$A$12:$B$15,2,"USANN")</f>
        <v>Christine</v>
      </c>
      <c r="Q104" s="40">
        <f t="shared" ref="Q104:Q135" si="65">L104/T104</f>
        <v>4.5945303470986014E-2</v>
      </c>
      <c r="R104" s="40">
        <f t="shared" ref="R104:R135" si="66">N104/T104</f>
        <v>4.5945303470986014E-2</v>
      </c>
      <c r="S104" s="40" t="str">
        <f>VLOOKUP(F104,Parametre!$A$3:$D$7,4,"USANN")</f>
        <v>Siv Iren og Knut</v>
      </c>
      <c r="T104" s="4">
        <f>VLOOKUP(B104,'årsverk_kost per årsverk'!$M$3:$Q$41,5)</f>
        <v>587.52574800125683</v>
      </c>
      <c r="U104" s="40"/>
      <c r="W104" s="67" t="str">
        <f t="shared" si="44"/>
        <v>35</v>
      </c>
      <c r="X104" s="67" t="str">
        <f t="shared" si="45"/>
        <v>3500 BARN, FAMILIE, HELSE</v>
      </c>
      <c r="Y104" s="67" t="str">
        <f t="shared" si="46"/>
        <v>3524 Vaksinasjonskontoret</v>
      </c>
      <c r="Z104" s="67" t="str">
        <f t="shared" si="47"/>
        <v>4.Helse og omsorg</v>
      </c>
      <c r="AA104" s="69">
        <f t="shared" si="48"/>
        <v>250</v>
      </c>
      <c r="AB104" s="69">
        <f t="shared" si="49"/>
        <v>250</v>
      </c>
      <c r="AC104" s="69">
        <f t="shared" si="50"/>
        <v>26.9940487889358</v>
      </c>
      <c r="AD104" s="69">
        <f t="shared" si="51"/>
        <v>26.9940487889358</v>
      </c>
      <c r="AE104" s="67" t="str">
        <f t="shared" si="52"/>
        <v>Christine</v>
      </c>
      <c r="AF104" s="70">
        <f t="shared" si="53"/>
        <v>4.5945303470986014E-2</v>
      </c>
      <c r="AG104" s="70">
        <f t="shared" si="54"/>
        <v>4.5945303470986014E-2</v>
      </c>
      <c r="AH104" s="67" t="str">
        <f t="shared" si="55"/>
        <v>Siv Iren og Knut</v>
      </c>
      <c r="AI104" s="67"/>
    </row>
    <row r="105" spans="1:35" ht="15" x14ac:dyDescent="0.2">
      <c r="A105" t="str">
        <f t="shared" si="56"/>
        <v>35</v>
      </c>
      <c r="B105">
        <f t="shared" si="57"/>
        <v>3500</v>
      </c>
      <c r="C105" t="s">
        <v>660</v>
      </c>
      <c r="D105" t="s">
        <v>678</v>
      </c>
      <c r="E105" s="50" t="s">
        <v>1081</v>
      </c>
      <c r="F105" s="52">
        <f t="shared" si="58"/>
        <v>4</v>
      </c>
      <c r="G105" s="4">
        <f t="shared" si="62"/>
        <v>44000000</v>
      </c>
      <c r="H105" s="4">
        <v>3419</v>
      </c>
      <c r="I105" s="53"/>
      <c r="J105" s="41">
        <f t="shared" si="59"/>
        <v>3419</v>
      </c>
      <c r="K105" s="40">
        <f t="shared" si="63"/>
        <v>8.3902411644883185E-3</v>
      </c>
      <c r="L105" s="4">
        <f t="shared" si="60"/>
        <v>369.17061123748601</v>
      </c>
      <c r="M105" s="40">
        <f t="shared" si="64"/>
        <v>8.3902411644883185E-3</v>
      </c>
      <c r="N105" s="41">
        <f t="shared" si="61"/>
        <v>369.17061123748601</v>
      </c>
      <c r="O105">
        <v>2</v>
      </c>
      <c r="P105" t="str">
        <f>VLOOKUP(O105,Parametre!$A$12:$B$15,2,"USANN")</f>
        <v>Christine</v>
      </c>
      <c r="Q105" s="40">
        <f t="shared" si="65"/>
        <v>0.62834797026920475</v>
      </c>
      <c r="R105" s="40">
        <f t="shared" si="66"/>
        <v>0.62834797026920475</v>
      </c>
      <c r="S105" s="40" t="str">
        <f>VLOOKUP(F105,Parametre!$A$3:$D$7,4,"USANN")</f>
        <v>Siv Iren og Knut</v>
      </c>
      <c r="T105" s="4">
        <f>VLOOKUP(B105,'årsverk_kost per årsverk'!$M$3:$Q$41,5)</f>
        <v>587.52574800125683</v>
      </c>
      <c r="U105" s="40"/>
      <c r="W105" s="67" t="str">
        <f t="shared" si="44"/>
        <v>35</v>
      </c>
      <c r="X105" s="67" t="str">
        <f t="shared" si="45"/>
        <v>3500 BARN, FAMILIE, HELSE</v>
      </c>
      <c r="Y105" s="67" t="str">
        <f t="shared" si="46"/>
        <v>3525 Skolehelsetjenester</v>
      </c>
      <c r="Z105" s="67" t="str">
        <f t="shared" si="47"/>
        <v>4.Helse og omsorg</v>
      </c>
      <c r="AA105" s="69">
        <f t="shared" si="48"/>
        <v>3419</v>
      </c>
      <c r="AB105" s="69">
        <f t="shared" si="49"/>
        <v>3419</v>
      </c>
      <c r="AC105" s="69">
        <f t="shared" si="50"/>
        <v>369.17061123748601</v>
      </c>
      <c r="AD105" s="69">
        <f t="shared" si="51"/>
        <v>369.17061123748601</v>
      </c>
      <c r="AE105" s="67" t="str">
        <f t="shared" si="52"/>
        <v>Christine</v>
      </c>
      <c r="AF105" s="70">
        <f t="shared" si="53"/>
        <v>0.62834797026920475</v>
      </c>
      <c r="AG105" s="70">
        <f t="shared" si="54"/>
        <v>0.62834797026920475</v>
      </c>
      <c r="AH105" s="67" t="str">
        <f t="shared" si="55"/>
        <v>Siv Iren og Knut</v>
      </c>
      <c r="AI105" s="67"/>
    </row>
    <row r="106" spans="1:35" ht="15" x14ac:dyDescent="0.2">
      <c r="A106" t="str">
        <f t="shared" si="56"/>
        <v>35</v>
      </c>
      <c r="B106">
        <f t="shared" si="57"/>
        <v>3500</v>
      </c>
      <c r="C106" t="s">
        <v>660</v>
      </c>
      <c r="D106" t="s">
        <v>679</v>
      </c>
      <c r="E106" s="50" t="s">
        <v>1081</v>
      </c>
      <c r="F106" s="52">
        <f t="shared" si="58"/>
        <v>4</v>
      </c>
      <c r="G106" s="4">
        <f t="shared" si="62"/>
        <v>44000000</v>
      </c>
      <c r="H106" s="4">
        <v>3640</v>
      </c>
      <c r="I106" s="53"/>
      <c r="J106" s="41">
        <f t="shared" si="59"/>
        <v>3640</v>
      </c>
      <c r="K106" s="40">
        <f t="shared" si="63"/>
        <v>8.9325761447023935E-3</v>
      </c>
      <c r="L106" s="4">
        <f t="shared" si="60"/>
        <v>393.03335036690532</v>
      </c>
      <c r="M106" s="40">
        <f t="shared" si="64"/>
        <v>8.9325761447023935E-3</v>
      </c>
      <c r="N106" s="41">
        <f t="shared" si="61"/>
        <v>393.03335036690532</v>
      </c>
      <c r="O106">
        <v>2</v>
      </c>
      <c r="P106" t="str">
        <f>VLOOKUP(O106,Parametre!$A$12:$B$15,2,"USANN")</f>
        <v>Christine</v>
      </c>
      <c r="Q106" s="40">
        <f t="shared" si="65"/>
        <v>0.66896361853755648</v>
      </c>
      <c r="R106" s="40">
        <f t="shared" si="66"/>
        <v>0.66896361853755648</v>
      </c>
      <c r="S106" s="40" t="str">
        <f>VLOOKUP(F106,Parametre!$A$3:$D$7,4,"USANN")</f>
        <v>Siv Iren og Knut</v>
      </c>
      <c r="T106" s="4">
        <f>VLOOKUP(B106,'årsverk_kost per årsverk'!$M$3:$Q$41,5)</f>
        <v>587.52574800125683</v>
      </c>
      <c r="U106" s="40"/>
      <c r="W106" s="67" t="str">
        <f t="shared" si="44"/>
        <v>35</v>
      </c>
      <c r="X106" s="67" t="str">
        <f t="shared" si="45"/>
        <v>3500 BARN, FAMILIE, HELSE</v>
      </c>
      <c r="Y106" s="67" t="str">
        <f t="shared" si="46"/>
        <v>3526 Psykisk helsetjenester for barn og familier</v>
      </c>
      <c r="Z106" s="67" t="str">
        <f t="shared" si="47"/>
        <v>4.Helse og omsorg</v>
      </c>
      <c r="AA106" s="69">
        <f t="shared" si="48"/>
        <v>3640</v>
      </c>
      <c r="AB106" s="69">
        <f t="shared" si="49"/>
        <v>3640</v>
      </c>
      <c r="AC106" s="69">
        <f t="shared" si="50"/>
        <v>393.03335036690532</v>
      </c>
      <c r="AD106" s="69">
        <f t="shared" si="51"/>
        <v>393.03335036690532</v>
      </c>
      <c r="AE106" s="67" t="str">
        <f t="shared" si="52"/>
        <v>Christine</v>
      </c>
      <c r="AF106" s="70">
        <f t="shared" si="53"/>
        <v>0.66896361853755648</v>
      </c>
      <c r="AG106" s="70">
        <f t="shared" si="54"/>
        <v>0.66896361853755648</v>
      </c>
      <c r="AH106" s="67" t="str">
        <f t="shared" si="55"/>
        <v>Siv Iren og Knut</v>
      </c>
      <c r="AI106" s="67"/>
    </row>
    <row r="107" spans="1:35" ht="15" x14ac:dyDescent="0.2">
      <c r="A107" t="str">
        <f t="shared" si="56"/>
        <v>35</v>
      </c>
      <c r="B107">
        <f t="shared" si="57"/>
        <v>3500</v>
      </c>
      <c r="C107" t="s">
        <v>660</v>
      </c>
      <c r="D107" t="s">
        <v>680</v>
      </c>
      <c r="E107" s="50" t="s">
        <v>1081</v>
      </c>
      <c r="F107" s="52">
        <f t="shared" si="58"/>
        <v>4</v>
      </c>
      <c r="G107" s="4">
        <f t="shared" si="62"/>
        <v>44000000</v>
      </c>
      <c r="H107" s="4">
        <v>1585</v>
      </c>
      <c r="I107" s="53"/>
      <c r="J107" s="41">
        <f t="shared" si="59"/>
        <v>1585</v>
      </c>
      <c r="K107" s="40">
        <f t="shared" si="63"/>
        <v>3.8895970300421136E-3</v>
      </c>
      <c r="L107" s="4">
        <f t="shared" si="60"/>
        <v>171.14226932185301</v>
      </c>
      <c r="M107" s="40">
        <f t="shared" si="64"/>
        <v>3.8895970300421136E-3</v>
      </c>
      <c r="N107" s="41">
        <f t="shared" si="61"/>
        <v>171.14226932185301</v>
      </c>
      <c r="O107">
        <v>2</v>
      </c>
      <c r="P107" t="str">
        <f>VLOOKUP(O107,Parametre!$A$12:$B$15,2,"USANN")</f>
        <v>Christine</v>
      </c>
      <c r="Q107" s="40">
        <f t="shared" si="65"/>
        <v>0.2912932240060514</v>
      </c>
      <c r="R107" s="40">
        <f t="shared" si="66"/>
        <v>0.2912932240060514</v>
      </c>
      <c r="S107" s="40" t="str">
        <f>VLOOKUP(F107,Parametre!$A$3:$D$7,4,"USANN")</f>
        <v>Siv Iren og Knut</v>
      </c>
      <c r="T107" s="4">
        <f>VLOOKUP(B107,'årsverk_kost per årsverk'!$M$3:$Q$41,5)</f>
        <v>587.52574800125683</v>
      </c>
      <c r="U107" s="40"/>
      <c r="W107" s="67" t="str">
        <f t="shared" si="44"/>
        <v>35</v>
      </c>
      <c r="X107" s="67" t="str">
        <f t="shared" si="45"/>
        <v>3500 BARN, FAMILIE, HELSE</v>
      </c>
      <c r="Y107" s="67" t="str">
        <f t="shared" si="46"/>
        <v>3528 Fysioterapi for barn og unge</v>
      </c>
      <c r="Z107" s="67" t="str">
        <f t="shared" si="47"/>
        <v>4.Helse og omsorg</v>
      </c>
      <c r="AA107" s="69">
        <f t="shared" si="48"/>
        <v>1585</v>
      </c>
      <c r="AB107" s="69">
        <f t="shared" si="49"/>
        <v>1585</v>
      </c>
      <c r="AC107" s="69">
        <f t="shared" si="50"/>
        <v>171.14226932185301</v>
      </c>
      <c r="AD107" s="69">
        <f t="shared" si="51"/>
        <v>171.14226932185301</v>
      </c>
      <c r="AE107" s="67" t="str">
        <f t="shared" si="52"/>
        <v>Christine</v>
      </c>
      <c r="AF107" s="70">
        <f t="shared" si="53"/>
        <v>0.2912932240060514</v>
      </c>
      <c r="AG107" s="70">
        <f t="shared" si="54"/>
        <v>0.2912932240060514</v>
      </c>
      <c r="AH107" s="67" t="str">
        <f t="shared" si="55"/>
        <v>Siv Iren og Knut</v>
      </c>
      <c r="AI107" s="67"/>
    </row>
    <row r="108" spans="1:35" ht="15" x14ac:dyDescent="0.2">
      <c r="A108" t="str">
        <f t="shared" si="56"/>
        <v>35</v>
      </c>
      <c r="B108">
        <f t="shared" si="57"/>
        <v>3500</v>
      </c>
      <c r="C108" t="s">
        <v>660</v>
      </c>
      <c r="D108" t="s">
        <v>682</v>
      </c>
      <c r="E108" s="50" t="s">
        <v>1081</v>
      </c>
      <c r="F108" s="52">
        <f t="shared" si="58"/>
        <v>4</v>
      </c>
      <c r="G108" s="4">
        <f t="shared" si="62"/>
        <v>44000000</v>
      </c>
      <c r="H108" s="4">
        <v>9135</v>
      </c>
      <c r="I108" s="53"/>
      <c r="J108" s="41">
        <f t="shared" si="59"/>
        <v>9135</v>
      </c>
      <c r="K108" s="40">
        <f t="shared" si="63"/>
        <v>2.2417330516993506E-2</v>
      </c>
      <c r="L108" s="4">
        <f t="shared" si="60"/>
        <v>986.36254274771431</v>
      </c>
      <c r="M108" s="40">
        <f t="shared" si="64"/>
        <v>2.2417330516993506E-2</v>
      </c>
      <c r="N108" s="41">
        <f t="shared" si="61"/>
        <v>986.36254274771431</v>
      </c>
      <c r="O108">
        <v>2</v>
      </c>
      <c r="P108" t="str">
        <f>VLOOKUP(O108,Parametre!$A$12:$B$15,2,"USANN")</f>
        <v>Christine</v>
      </c>
      <c r="Q108" s="40">
        <f t="shared" si="65"/>
        <v>1.6788413888298293</v>
      </c>
      <c r="R108" s="40">
        <f t="shared" si="66"/>
        <v>1.6788413888298293</v>
      </c>
      <c r="S108" s="40" t="str">
        <f>VLOOKUP(F108,Parametre!$A$3:$D$7,4,"USANN")</f>
        <v>Siv Iren og Knut</v>
      </c>
      <c r="T108" s="4">
        <f>VLOOKUP(B108,'årsverk_kost per årsverk'!$M$3:$Q$41,5)</f>
        <v>587.52574800125683</v>
      </c>
      <c r="U108" s="40"/>
      <c r="W108" s="67" t="str">
        <f t="shared" si="44"/>
        <v>35</v>
      </c>
      <c r="X108" s="67" t="str">
        <f t="shared" si="45"/>
        <v>3500 BARN, FAMILIE, HELSE</v>
      </c>
      <c r="Y108" s="67" t="str">
        <f t="shared" si="46"/>
        <v>3540 Opplæringstjenesten</v>
      </c>
      <c r="Z108" s="67" t="str">
        <f t="shared" si="47"/>
        <v>4.Helse og omsorg</v>
      </c>
      <c r="AA108" s="69">
        <f t="shared" si="48"/>
        <v>9135</v>
      </c>
      <c r="AB108" s="69">
        <f t="shared" si="49"/>
        <v>9135</v>
      </c>
      <c r="AC108" s="69">
        <f t="shared" si="50"/>
        <v>986.36254274771431</v>
      </c>
      <c r="AD108" s="69">
        <f t="shared" si="51"/>
        <v>986.36254274771431</v>
      </c>
      <c r="AE108" s="67" t="str">
        <f t="shared" si="52"/>
        <v>Christine</v>
      </c>
      <c r="AF108" s="70">
        <f t="shared" si="53"/>
        <v>1.6788413888298293</v>
      </c>
      <c r="AG108" s="70">
        <f t="shared" si="54"/>
        <v>1.6788413888298293</v>
      </c>
      <c r="AH108" s="67" t="str">
        <f t="shared" si="55"/>
        <v>Siv Iren og Knut</v>
      </c>
      <c r="AI108" s="67"/>
    </row>
    <row r="109" spans="1:35" ht="15" x14ac:dyDescent="0.2">
      <c r="A109" t="str">
        <f t="shared" si="56"/>
        <v>36</v>
      </c>
      <c r="B109">
        <f t="shared" si="57"/>
        <v>3600</v>
      </c>
      <c r="C109" t="s">
        <v>684</v>
      </c>
      <c r="D109" t="s">
        <v>685</v>
      </c>
      <c r="E109" s="50" t="s">
        <v>1081</v>
      </c>
      <c r="F109" s="52">
        <f t="shared" si="58"/>
        <v>4</v>
      </c>
      <c r="G109" s="4">
        <f t="shared" si="62"/>
        <v>44000000</v>
      </c>
      <c r="H109" s="4">
        <v>3391</v>
      </c>
      <c r="I109" s="53"/>
      <c r="J109" s="41">
        <f t="shared" si="59"/>
        <v>3391</v>
      </c>
      <c r="K109" s="40">
        <f t="shared" si="63"/>
        <v>8.3215290402983005E-3</v>
      </c>
      <c r="L109" s="4">
        <f t="shared" si="60"/>
        <v>366.14727777312521</v>
      </c>
      <c r="M109" s="40">
        <f t="shared" si="64"/>
        <v>8.3215290402983005E-3</v>
      </c>
      <c r="N109" s="41">
        <f t="shared" si="61"/>
        <v>366.14727777312521</v>
      </c>
      <c r="O109">
        <v>3</v>
      </c>
      <c r="P109" t="str">
        <f>VLOOKUP(O109,Parametre!$A$12:$B$15,2,"USANN")</f>
        <v>Siv Iren</v>
      </c>
      <c r="Q109" s="40">
        <f t="shared" si="65"/>
        <v>0.50762898061813</v>
      </c>
      <c r="R109" s="40">
        <f t="shared" si="66"/>
        <v>0.50762898061813</v>
      </c>
      <c r="S109" s="40" t="str">
        <f>VLOOKUP(F109,Parametre!$A$3:$D$7,4,"USANN")</f>
        <v>Siv Iren og Knut</v>
      </c>
      <c r="T109" s="4">
        <f>VLOOKUP(B109,'årsverk_kost per årsverk'!$M$3:$Q$41,5)</f>
        <v>721.28915360047949</v>
      </c>
      <c r="U109" s="40"/>
      <c r="W109" s="67" t="str">
        <f t="shared" si="44"/>
        <v>36</v>
      </c>
      <c r="X109" s="67" t="str">
        <f t="shared" si="45"/>
        <v>3600 BO OG HABILITERING</v>
      </c>
      <c r="Y109" s="67" t="str">
        <f t="shared" si="46"/>
        <v>3600 Bo- og dagtilbud/oppfølging felles</v>
      </c>
      <c r="Z109" s="67" t="str">
        <f t="shared" si="47"/>
        <v>4.Helse og omsorg</v>
      </c>
      <c r="AA109" s="69">
        <f t="shared" si="48"/>
        <v>3391</v>
      </c>
      <c r="AB109" s="69">
        <f t="shared" si="49"/>
        <v>3391</v>
      </c>
      <c r="AC109" s="69">
        <f t="shared" si="50"/>
        <v>366.14727777312521</v>
      </c>
      <c r="AD109" s="69">
        <f t="shared" si="51"/>
        <v>366.14727777312521</v>
      </c>
      <c r="AE109" s="67" t="str">
        <f t="shared" si="52"/>
        <v>Siv Iren</v>
      </c>
      <c r="AF109" s="70">
        <f t="shared" si="53"/>
        <v>0.50762898061813</v>
      </c>
      <c r="AG109" s="70">
        <f t="shared" si="54"/>
        <v>0.50762898061813</v>
      </c>
      <c r="AH109" s="67" t="str">
        <f t="shared" si="55"/>
        <v>Siv Iren og Knut</v>
      </c>
      <c r="AI109" s="67"/>
    </row>
    <row r="110" spans="1:35" ht="15" x14ac:dyDescent="0.2">
      <c r="A110" t="str">
        <f t="shared" si="56"/>
        <v>36</v>
      </c>
      <c r="B110">
        <f t="shared" si="57"/>
        <v>3600</v>
      </c>
      <c r="C110" t="s">
        <v>684</v>
      </c>
      <c r="D110" t="s">
        <v>686</v>
      </c>
      <c r="E110" s="50" t="s">
        <v>1081</v>
      </c>
      <c r="F110" s="52">
        <f t="shared" si="58"/>
        <v>4</v>
      </c>
      <c r="G110" s="4">
        <f t="shared" si="62"/>
        <v>44000000</v>
      </c>
      <c r="H110" s="4">
        <v>6205</v>
      </c>
      <c r="I110" s="53"/>
      <c r="J110" s="41">
        <f t="shared" si="59"/>
        <v>6205</v>
      </c>
      <c r="K110" s="40">
        <f t="shared" si="63"/>
        <v>1.5227097521395151E-2</v>
      </c>
      <c r="L110" s="4">
        <f t="shared" si="60"/>
        <v>669.99229094138661</v>
      </c>
      <c r="M110" s="40">
        <f t="shared" si="64"/>
        <v>1.5227097521395151E-2</v>
      </c>
      <c r="N110" s="41">
        <f t="shared" si="61"/>
        <v>669.99229094138661</v>
      </c>
      <c r="O110">
        <v>3</v>
      </c>
      <c r="P110" t="str">
        <f>VLOOKUP(O110,Parametre!$A$12:$B$15,2,"USANN")</f>
        <v>Siv Iren</v>
      </c>
      <c r="Q110" s="40">
        <f t="shared" si="65"/>
        <v>0.92888169411250276</v>
      </c>
      <c r="R110" s="40">
        <f t="shared" si="66"/>
        <v>0.92888169411250276</v>
      </c>
      <c r="S110" s="40" t="str">
        <f>VLOOKUP(F110,Parametre!$A$3:$D$7,4,"USANN")</f>
        <v>Siv Iren og Knut</v>
      </c>
      <c r="T110" s="4">
        <f>VLOOKUP(B110,'årsverk_kost per årsverk'!$M$3:$Q$41,5)</f>
        <v>721.28915360047949</v>
      </c>
      <c r="U110" s="40"/>
      <c r="W110" s="67" t="str">
        <f t="shared" si="44"/>
        <v>36</v>
      </c>
      <c r="X110" s="67" t="str">
        <f t="shared" si="45"/>
        <v>3600 BO OG HABILITERING</v>
      </c>
      <c r="Y110" s="67" t="str">
        <f t="shared" si="46"/>
        <v>3610 Roligheten boliger</v>
      </c>
      <c r="Z110" s="67" t="str">
        <f t="shared" si="47"/>
        <v>4.Helse og omsorg</v>
      </c>
      <c r="AA110" s="69">
        <f t="shared" si="48"/>
        <v>6205</v>
      </c>
      <c r="AB110" s="69">
        <f t="shared" si="49"/>
        <v>6205</v>
      </c>
      <c r="AC110" s="69">
        <f t="shared" si="50"/>
        <v>669.99229094138661</v>
      </c>
      <c r="AD110" s="69">
        <f t="shared" si="51"/>
        <v>669.99229094138661</v>
      </c>
      <c r="AE110" s="67" t="str">
        <f t="shared" si="52"/>
        <v>Siv Iren</v>
      </c>
      <c r="AF110" s="70">
        <f t="shared" si="53"/>
        <v>0.92888169411250276</v>
      </c>
      <c r="AG110" s="70">
        <f t="shared" si="54"/>
        <v>0.92888169411250276</v>
      </c>
      <c r="AH110" s="67" t="str">
        <f t="shared" si="55"/>
        <v>Siv Iren og Knut</v>
      </c>
      <c r="AI110" s="67"/>
    </row>
    <row r="111" spans="1:35" ht="15" x14ac:dyDescent="0.2">
      <c r="A111" t="str">
        <f t="shared" si="56"/>
        <v>36</v>
      </c>
      <c r="B111">
        <f t="shared" si="57"/>
        <v>3600</v>
      </c>
      <c r="C111" t="s">
        <v>684</v>
      </c>
      <c r="D111" t="s">
        <v>687</v>
      </c>
      <c r="E111" s="50" t="s">
        <v>1081</v>
      </c>
      <c r="F111" s="52">
        <f t="shared" si="58"/>
        <v>4</v>
      </c>
      <c r="G111" s="4">
        <f t="shared" si="62"/>
        <v>44000000</v>
      </c>
      <c r="H111" s="4">
        <v>7160</v>
      </c>
      <c r="I111" s="53"/>
      <c r="J111" s="41">
        <f t="shared" si="59"/>
        <v>7160</v>
      </c>
      <c r="K111" s="40">
        <f t="shared" si="63"/>
        <v>1.757067175716185E-2</v>
      </c>
      <c r="L111" s="4">
        <f t="shared" si="60"/>
        <v>773.10955731512138</v>
      </c>
      <c r="M111" s="40">
        <f t="shared" si="64"/>
        <v>1.757067175716185E-2</v>
      </c>
      <c r="N111" s="41">
        <f t="shared" si="61"/>
        <v>773.10955731512138</v>
      </c>
      <c r="O111">
        <v>3</v>
      </c>
      <c r="P111" t="str">
        <f>VLOOKUP(O111,Parametre!$A$12:$B$15,2,"USANN")</f>
        <v>Siv Iren</v>
      </c>
      <c r="Q111" s="40">
        <f t="shared" si="65"/>
        <v>1.0718441466310265</v>
      </c>
      <c r="R111" s="40">
        <f t="shared" si="66"/>
        <v>1.0718441466310265</v>
      </c>
      <c r="S111" s="40" t="str">
        <f>VLOOKUP(F111,Parametre!$A$3:$D$7,4,"USANN")</f>
        <v>Siv Iren og Knut</v>
      </c>
      <c r="T111" s="4">
        <f>VLOOKUP(B111,'årsverk_kost per årsverk'!$M$3:$Q$41,5)</f>
        <v>721.28915360047949</v>
      </c>
      <c r="U111" s="40"/>
      <c r="W111" s="67" t="str">
        <f t="shared" si="44"/>
        <v>36</v>
      </c>
      <c r="X111" s="67" t="str">
        <f t="shared" si="45"/>
        <v>3600 BO OG HABILITERING</v>
      </c>
      <c r="Y111" s="67" t="str">
        <f t="shared" si="46"/>
        <v>3611 Myra boliger</v>
      </c>
      <c r="Z111" s="67" t="str">
        <f t="shared" si="47"/>
        <v>4.Helse og omsorg</v>
      </c>
      <c r="AA111" s="69">
        <f t="shared" si="48"/>
        <v>7160</v>
      </c>
      <c r="AB111" s="69">
        <f t="shared" si="49"/>
        <v>7160</v>
      </c>
      <c r="AC111" s="69">
        <f t="shared" si="50"/>
        <v>773.10955731512138</v>
      </c>
      <c r="AD111" s="69">
        <f t="shared" si="51"/>
        <v>773.10955731512138</v>
      </c>
      <c r="AE111" s="67" t="str">
        <f t="shared" si="52"/>
        <v>Siv Iren</v>
      </c>
      <c r="AF111" s="70">
        <f t="shared" si="53"/>
        <v>1.0718441466310265</v>
      </c>
      <c r="AG111" s="70">
        <f t="shared" si="54"/>
        <v>1.0718441466310265</v>
      </c>
      <c r="AH111" s="67" t="str">
        <f t="shared" si="55"/>
        <v>Siv Iren og Knut</v>
      </c>
      <c r="AI111" s="67"/>
    </row>
    <row r="112" spans="1:35" ht="15" x14ac:dyDescent="0.2">
      <c r="A112" t="str">
        <f t="shared" si="56"/>
        <v>36</v>
      </c>
      <c r="B112">
        <f t="shared" si="57"/>
        <v>3600</v>
      </c>
      <c r="C112" t="s">
        <v>684</v>
      </c>
      <c r="D112" t="s">
        <v>688</v>
      </c>
      <c r="E112" s="50" t="s">
        <v>1081</v>
      </c>
      <c r="F112" s="52">
        <f t="shared" si="58"/>
        <v>4</v>
      </c>
      <c r="G112" s="4">
        <f t="shared" si="62"/>
        <v>44000000</v>
      </c>
      <c r="H112" s="4">
        <v>6145</v>
      </c>
      <c r="I112" s="53"/>
      <c r="J112" s="41">
        <f t="shared" si="59"/>
        <v>6145</v>
      </c>
      <c r="K112" s="40">
        <f t="shared" si="63"/>
        <v>1.5079857255273683E-2</v>
      </c>
      <c r="L112" s="4">
        <f t="shared" si="60"/>
        <v>663.51371923204204</v>
      </c>
      <c r="M112" s="40">
        <f t="shared" si="64"/>
        <v>1.5079857255273683E-2</v>
      </c>
      <c r="N112" s="41">
        <f t="shared" si="61"/>
        <v>663.51371923204204</v>
      </c>
      <c r="O112">
        <v>3</v>
      </c>
      <c r="P112" t="str">
        <f>VLOOKUP(O112,Parametre!$A$12:$B$15,2,"USANN")</f>
        <v>Siv Iren</v>
      </c>
      <c r="Q112" s="40">
        <f t="shared" si="65"/>
        <v>0.91989975992285733</v>
      </c>
      <c r="R112" s="40">
        <f t="shared" si="66"/>
        <v>0.91989975992285733</v>
      </c>
      <c r="S112" s="40" t="str">
        <f>VLOOKUP(F112,Parametre!$A$3:$D$7,4,"USANN")</f>
        <v>Siv Iren og Knut</v>
      </c>
      <c r="T112" s="4">
        <f>VLOOKUP(B112,'årsverk_kost per årsverk'!$M$3:$Q$41,5)</f>
        <v>721.28915360047949</v>
      </c>
      <c r="U112" s="40"/>
      <c r="W112" s="67" t="str">
        <f t="shared" si="44"/>
        <v>36</v>
      </c>
      <c r="X112" s="67" t="str">
        <f t="shared" si="45"/>
        <v>3600 BO OG HABILITERING</v>
      </c>
      <c r="Y112" s="67" t="str">
        <f t="shared" si="46"/>
        <v>3612 Sildstimen 1</v>
      </c>
      <c r="Z112" s="67" t="str">
        <f t="shared" si="47"/>
        <v>4.Helse og omsorg</v>
      </c>
      <c r="AA112" s="69">
        <f t="shared" si="48"/>
        <v>6145</v>
      </c>
      <c r="AB112" s="69">
        <f t="shared" si="49"/>
        <v>6145</v>
      </c>
      <c r="AC112" s="69">
        <f t="shared" si="50"/>
        <v>663.51371923204204</v>
      </c>
      <c r="AD112" s="69">
        <f t="shared" si="51"/>
        <v>663.51371923204204</v>
      </c>
      <c r="AE112" s="67" t="str">
        <f t="shared" si="52"/>
        <v>Siv Iren</v>
      </c>
      <c r="AF112" s="70">
        <f t="shared" si="53"/>
        <v>0.91989975992285733</v>
      </c>
      <c r="AG112" s="70">
        <f t="shared" si="54"/>
        <v>0.91989975992285733</v>
      </c>
      <c r="AH112" s="67" t="str">
        <f t="shared" si="55"/>
        <v>Siv Iren og Knut</v>
      </c>
      <c r="AI112" s="67"/>
    </row>
    <row r="113" spans="1:35" ht="15" x14ac:dyDescent="0.2">
      <c r="A113" t="str">
        <f t="shared" si="56"/>
        <v>36</v>
      </c>
      <c r="B113">
        <f t="shared" si="57"/>
        <v>3600</v>
      </c>
      <c r="C113" t="s">
        <v>684</v>
      </c>
      <c r="D113" t="s">
        <v>689</v>
      </c>
      <c r="E113" s="50" t="s">
        <v>1081</v>
      </c>
      <c r="F113" s="52">
        <f t="shared" si="58"/>
        <v>4</v>
      </c>
      <c r="G113" s="4">
        <f t="shared" si="62"/>
        <v>44000000</v>
      </c>
      <c r="H113" s="4">
        <v>6493</v>
      </c>
      <c r="I113" s="53"/>
      <c r="J113" s="41">
        <f t="shared" si="59"/>
        <v>6493</v>
      </c>
      <c r="K113" s="40">
        <f t="shared" si="63"/>
        <v>1.5933850798778196E-2</v>
      </c>
      <c r="L113" s="4">
        <f t="shared" si="60"/>
        <v>701.08943514624059</v>
      </c>
      <c r="M113" s="40">
        <f t="shared" si="64"/>
        <v>1.5933850798778196E-2</v>
      </c>
      <c r="N113" s="41">
        <f t="shared" si="61"/>
        <v>701.08943514624059</v>
      </c>
      <c r="O113">
        <v>3</v>
      </c>
      <c r="P113" t="str">
        <f>VLOOKUP(O113,Parametre!$A$12:$B$15,2,"USANN")</f>
        <v>Siv Iren</v>
      </c>
      <c r="Q113" s="40">
        <f t="shared" si="65"/>
        <v>0.9719949782228009</v>
      </c>
      <c r="R113" s="40">
        <f t="shared" si="66"/>
        <v>0.9719949782228009</v>
      </c>
      <c r="S113" s="40" t="str">
        <f>VLOOKUP(F113,Parametre!$A$3:$D$7,4,"USANN")</f>
        <v>Siv Iren og Knut</v>
      </c>
      <c r="T113" s="4">
        <f>VLOOKUP(B113,'årsverk_kost per årsverk'!$M$3:$Q$41,5)</f>
        <v>721.28915360047949</v>
      </c>
      <c r="U113" s="40"/>
      <c r="W113" s="67" t="str">
        <f t="shared" si="44"/>
        <v>36</v>
      </c>
      <c r="X113" s="67" t="str">
        <f t="shared" si="45"/>
        <v>3600 BO OG HABILITERING</v>
      </c>
      <c r="Y113" s="67" t="str">
        <f t="shared" si="46"/>
        <v>3614 Eventyrveien 4</v>
      </c>
      <c r="Z113" s="67" t="str">
        <f t="shared" si="47"/>
        <v>4.Helse og omsorg</v>
      </c>
      <c r="AA113" s="69">
        <f t="shared" si="48"/>
        <v>6493</v>
      </c>
      <c r="AB113" s="69">
        <f t="shared" si="49"/>
        <v>6493</v>
      </c>
      <c r="AC113" s="69">
        <f t="shared" si="50"/>
        <v>701.08943514624059</v>
      </c>
      <c r="AD113" s="69">
        <f t="shared" si="51"/>
        <v>701.08943514624059</v>
      </c>
      <c r="AE113" s="67" t="str">
        <f t="shared" si="52"/>
        <v>Siv Iren</v>
      </c>
      <c r="AF113" s="70">
        <f t="shared" si="53"/>
        <v>0.9719949782228009</v>
      </c>
      <c r="AG113" s="70">
        <f t="shared" si="54"/>
        <v>0.9719949782228009</v>
      </c>
      <c r="AH113" s="67" t="str">
        <f t="shared" si="55"/>
        <v>Siv Iren og Knut</v>
      </c>
      <c r="AI113" s="67"/>
    </row>
    <row r="114" spans="1:35" ht="15" x14ac:dyDescent="0.2">
      <c r="A114" t="str">
        <f t="shared" si="56"/>
        <v>36</v>
      </c>
      <c r="B114">
        <f t="shared" si="57"/>
        <v>3600</v>
      </c>
      <c r="C114" t="s">
        <v>684</v>
      </c>
      <c r="D114" t="s">
        <v>690</v>
      </c>
      <c r="E114" s="50" t="s">
        <v>1081</v>
      </c>
      <c r="F114" s="52">
        <f t="shared" si="58"/>
        <v>4</v>
      </c>
      <c r="G114" s="4">
        <f t="shared" si="62"/>
        <v>44000000</v>
      </c>
      <c r="H114" s="4">
        <v>5514</v>
      </c>
      <c r="I114" s="53"/>
      <c r="J114" s="41">
        <f t="shared" si="59"/>
        <v>5514</v>
      </c>
      <c r="K114" s="40">
        <f t="shared" si="63"/>
        <v>1.3531380456562912E-2</v>
      </c>
      <c r="L114" s="4">
        <f t="shared" si="60"/>
        <v>595.38074008876811</v>
      </c>
      <c r="M114" s="40">
        <f t="shared" si="64"/>
        <v>1.3531380456562912E-2</v>
      </c>
      <c r="N114" s="41">
        <f t="shared" si="61"/>
        <v>595.38074008876811</v>
      </c>
      <c r="O114">
        <v>3</v>
      </c>
      <c r="P114" t="str">
        <f>VLOOKUP(O114,Parametre!$A$12:$B$15,2,"USANN")</f>
        <v>Siv Iren</v>
      </c>
      <c r="Q114" s="40">
        <f t="shared" si="65"/>
        <v>0.82543975202841913</v>
      </c>
      <c r="R114" s="40">
        <f t="shared" si="66"/>
        <v>0.82543975202841913</v>
      </c>
      <c r="S114" s="40" t="str">
        <f>VLOOKUP(F114,Parametre!$A$3:$D$7,4,"USANN")</f>
        <v>Siv Iren og Knut</v>
      </c>
      <c r="T114" s="4">
        <f>VLOOKUP(B114,'årsverk_kost per årsverk'!$M$3:$Q$41,5)</f>
        <v>721.28915360047949</v>
      </c>
      <c r="U114" s="40"/>
      <c r="W114" s="67" t="str">
        <f t="shared" si="44"/>
        <v>36</v>
      </c>
      <c r="X114" s="67" t="str">
        <f t="shared" si="45"/>
        <v>3600 BO OG HABILITERING</v>
      </c>
      <c r="Y114" s="67" t="str">
        <f t="shared" si="46"/>
        <v>3615 Grunden 1</v>
      </c>
      <c r="Z114" s="67" t="str">
        <f t="shared" si="47"/>
        <v>4.Helse og omsorg</v>
      </c>
      <c r="AA114" s="69">
        <f t="shared" si="48"/>
        <v>5514</v>
      </c>
      <c r="AB114" s="69">
        <f t="shared" si="49"/>
        <v>5514</v>
      </c>
      <c r="AC114" s="69">
        <f t="shared" si="50"/>
        <v>595.38074008876811</v>
      </c>
      <c r="AD114" s="69">
        <f t="shared" si="51"/>
        <v>595.38074008876811</v>
      </c>
      <c r="AE114" s="67" t="str">
        <f t="shared" si="52"/>
        <v>Siv Iren</v>
      </c>
      <c r="AF114" s="70">
        <f t="shared" si="53"/>
        <v>0.82543975202841913</v>
      </c>
      <c r="AG114" s="70">
        <f t="shared" si="54"/>
        <v>0.82543975202841913</v>
      </c>
      <c r="AH114" s="67" t="str">
        <f t="shared" si="55"/>
        <v>Siv Iren og Knut</v>
      </c>
      <c r="AI114" s="67"/>
    </row>
    <row r="115" spans="1:35" ht="15" x14ac:dyDescent="0.2">
      <c r="A115" t="str">
        <f t="shared" si="56"/>
        <v>36</v>
      </c>
      <c r="B115">
        <f t="shared" si="57"/>
        <v>3600</v>
      </c>
      <c r="C115" t="s">
        <v>684</v>
      </c>
      <c r="D115" t="s">
        <v>691</v>
      </c>
      <c r="E115" s="50" t="s">
        <v>1081</v>
      </c>
      <c r="F115" s="52">
        <f t="shared" si="58"/>
        <v>4</v>
      </c>
      <c r="G115" s="4">
        <f t="shared" si="62"/>
        <v>44000000</v>
      </c>
      <c r="H115" s="4">
        <v>3003</v>
      </c>
      <c r="I115" s="53"/>
      <c r="J115" s="41">
        <f t="shared" si="59"/>
        <v>3003</v>
      </c>
      <c r="K115" s="40">
        <f t="shared" si="63"/>
        <v>7.3693753193794743E-3</v>
      </c>
      <c r="L115" s="4">
        <f t="shared" si="60"/>
        <v>324.25251405269688</v>
      </c>
      <c r="M115" s="40">
        <f t="shared" si="64"/>
        <v>7.3693753193794743E-3</v>
      </c>
      <c r="N115" s="41">
        <f t="shared" si="61"/>
        <v>324.25251405269688</v>
      </c>
      <c r="O115">
        <v>3</v>
      </c>
      <c r="P115" t="str">
        <f>VLOOKUP(O115,Parametre!$A$12:$B$15,2,"USANN")</f>
        <v>Siv Iren</v>
      </c>
      <c r="Q115" s="40">
        <f t="shared" si="65"/>
        <v>0.44954580619175599</v>
      </c>
      <c r="R115" s="40">
        <f t="shared" si="66"/>
        <v>0.44954580619175599</v>
      </c>
      <c r="S115" s="40" t="str">
        <f>VLOOKUP(F115,Parametre!$A$3:$D$7,4,"USANN")</f>
        <v>Siv Iren og Knut</v>
      </c>
      <c r="T115" s="4">
        <f>VLOOKUP(B115,'årsverk_kost per årsverk'!$M$3:$Q$41,5)</f>
        <v>721.28915360047949</v>
      </c>
      <c r="U115" s="40"/>
      <c r="W115" s="67" t="str">
        <f t="shared" si="44"/>
        <v>36</v>
      </c>
      <c r="X115" s="67" t="str">
        <f t="shared" si="45"/>
        <v>3600 BO OG HABILITERING</v>
      </c>
      <c r="Y115" s="67" t="str">
        <f t="shared" si="46"/>
        <v>3616 Grunden 2</v>
      </c>
      <c r="Z115" s="67" t="str">
        <f t="shared" si="47"/>
        <v>4.Helse og omsorg</v>
      </c>
      <c r="AA115" s="69">
        <f t="shared" si="48"/>
        <v>3003</v>
      </c>
      <c r="AB115" s="69">
        <f t="shared" si="49"/>
        <v>3003</v>
      </c>
      <c r="AC115" s="69">
        <f t="shared" si="50"/>
        <v>324.25251405269688</v>
      </c>
      <c r="AD115" s="69">
        <f t="shared" si="51"/>
        <v>324.25251405269688</v>
      </c>
      <c r="AE115" s="67" t="str">
        <f t="shared" si="52"/>
        <v>Siv Iren</v>
      </c>
      <c r="AF115" s="70">
        <f t="shared" si="53"/>
        <v>0.44954580619175599</v>
      </c>
      <c r="AG115" s="70">
        <f t="shared" si="54"/>
        <v>0.44954580619175599</v>
      </c>
      <c r="AH115" s="67" t="str">
        <f t="shared" si="55"/>
        <v>Siv Iren og Knut</v>
      </c>
      <c r="AI115" s="67"/>
    </row>
    <row r="116" spans="1:35" ht="15" x14ac:dyDescent="0.2">
      <c r="A116" t="str">
        <f t="shared" si="56"/>
        <v>36</v>
      </c>
      <c r="B116">
        <f t="shared" si="57"/>
        <v>3600</v>
      </c>
      <c r="C116" t="s">
        <v>684</v>
      </c>
      <c r="D116" t="s">
        <v>692</v>
      </c>
      <c r="E116" s="50" t="s">
        <v>1081</v>
      </c>
      <c r="F116" s="52">
        <f t="shared" si="58"/>
        <v>4</v>
      </c>
      <c r="G116" s="4">
        <f t="shared" si="62"/>
        <v>44000000</v>
      </c>
      <c r="H116" s="4">
        <v>3067</v>
      </c>
      <c r="I116" s="53"/>
      <c r="J116" s="41">
        <f t="shared" si="59"/>
        <v>3067</v>
      </c>
      <c r="K116" s="40">
        <f t="shared" si="63"/>
        <v>7.5264316032423737E-3</v>
      </c>
      <c r="L116" s="4">
        <f t="shared" si="60"/>
        <v>331.16299054266443</v>
      </c>
      <c r="M116" s="40">
        <f t="shared" si="64"/>
        <v>7.5264316032423737E-3</v>
      </c>
      <c r="N116" s="41">
        <f t="shared" si="61"/>
        <v>331.16299054266443</v>
      </c>
      <c r="O116">
        <v>3</v>
      </c>
      <c r="P116" t="str">
        <f>VLOOKUP(O116,Parametre!$A$12:$B$15,2,"USANN")</f>
        <v>Siv Iren</v>
      </c>
      <c r="Q116" s="40">
        <f t="shared" si="65"/>
        <v>0.45912653599404446</v>
      </c>
      <c r="R116" s="40">
        <f t="shared" si="66"/>
        <v>0.45912653599404446</v>
      </c>
      <c r="S116" s="40" t="str">
        <f>VLOOKUP(F116,Parametre!$A$3:$D$7,4,"USANN")</f>
        <v>Siv Iren og Knut</v>
      </c>
      <c r="T116" s="4">
        <f>VLOOKUP(B116,'årsverk_kost per årsverk'!$M$3:$Q$41,5)</f>
        <v>721.28915360047949</v>
      </c>
      <c r="U116" s="40"/>
      <c r="W116" s="67" t="str">
        <f t="shared" si="44"/>
        <v>36</v>
      </c>
      <c r="X116" s="67" t="str">
        <f t="shared" si="45"/>
        <v>3600 BO OG HABILITERING</v>
      </c>
      <c r="Y116" s="67" t="str">
        <f t="shared" si="46"/>
        <v>3617 Eaholmveien</v>
      </c>
      <c r="Z116" s="67" t="str">
        <f t="shared" si="47"/>
        <v>4.Helse og omsorg</v>
      </c>
      <c r="AA116" s="69">
        <f t="shared" si="48"/>
        <v>3067</v>
      </c>
      <c r="AB116" s="69">
        <f t="shared" si="49"/>
        <v>3067</v>
      </c>
      <c r="AC116" s="69">
        <f t="shared" si="50"/>
        <v>331.16299054266443</v>
      </c>
      <c r="AD116" s="69">
        <f t="shared" si="51"/>
        <v>331.16299054266443</v>
      </c>
      <c r="AE116" s="67" t="str">
        <f t="shared" si="52"/>
        <v>Siv Iren</v>
      </c>
      <c r="AF116" s="70">
        <f t="shared" si="53"/>
        <v>0.45912653599404446</v>
      </c>
      <c r="AG116" s="70">
        <f t="shared" si="54"/>
        <v>0.45912653599404446</v>
      </c>
      <c r="AH116" s="67" t="str">
        <f t="shared" si="55"/>
        <v>Siv Iren og Knut</v>
      </c>
      <c r="AI116" s="67"/>
    </row>
    <row r="117" spans="1:35" ht="15" x14ac:dyDescent="0.2">
      <c r="A117" t="str">
        <f t="shared" si="56"/>
        <v>36</v>
      </c>
      <c r="B117">
        <f t="shared" si="57"/>
        <v>3600</v>
      </c>
      <c r="C117" t="s">
        <v>684</v>
      </c>
      <c r="D117" t="s">
        <v>693</v>
      </c>
      <c r="E117" s="50" t="s">
        <v>1081</v>
      </c>
      <c r="F117" s="52">
        <f t="shared" si="58"/>
        <v>4</v>
      </c>
      <c r="G117" s="4">
        <f t="shared" si="62"/>
        <v>44000000</v>
      </c>
      <c r="H117" s="4">
        <v>8702</v>
      </c>
      <c r="I117" s="53"/>
      <c r="J117" s="41">
        <f t="shared" si="59"/>
        <v>8702</v>
      </c>
      <c r="K117" s="40">
        <f t="shared" si="63"/>
        <v>2.1354746596483579E-2</v>
      </c>
      <c r="L117" s="4">
        <f t="shared" si="60"/>
        <v>939.60885024527749</v>
      </c>
      <c r="M117" s="40">
        <f t="shared" si="64"/>
        <v>2.1354746596483579E-2</v>
      </c>
      <c r="N117" s="41">
        <f t="shared" si="61"/>
        <v>939.60885024527749</v>
      </c>
      <c r="O117">
        <v>3</v>
      </c>
      <c r="P117" t="str">
        <f>VLOOKUP(O117,Parametre!$A$12:$B$15,2,"USANN")</f>
        <v>Siv Iren</v>
      </c>
      <c r="Q117" s="40">
        <f t="shared" si="65"/>
        <v>1.3026798553049153</v>
      </c>
      <c r="R117" s="40">
        <f t="shared" si="66"/>
        <v>1.3026798553049153</v>
      </c>
      <c r="S117" s="40" t="str">
        <f>VLOOKUP(F117,Parametre!$A$3:$D$7,4,"USANN")</f>
        <v>Siv Iren og Knut</v>
      </c>
      <c r="T117" s="4">
        <f>VLOOKUP(B117,'årsverk_kost per årsverk'!$M$3:$Q$41,5)</f>
        <v>721.28915360047949</v>
      </c>
      <c r="U117" s="40"/>
      <c r="W117" s="67" t="str">
        <f t="shared" si="44"/>
        <v>36</v>
      </c>
      <c r="X117" s="67" t="str">
        <f t="shared" si="45"/>
        <v>3600 BO OG HABILITERING</v>
      </c>
      <c r="Y117" s="67" t="str">
        <f t="shared" si="46"/>
        <v>3660 Bekkefaret 12</v>
      </c>
      <c r="Z117" s="67" t="str">
        <f t="shared" si="47"/>
        <v>4.Helse og omsorg</v>
      </c>
      <c r="AA117" s="69">
        <f t="shared" si="48"/>
        <v>8702</v>
      </c>
      <c r="AB117" s="69">
        <f t="shared" si="49"/>
        <v>8702</v>
      </c>
      <c r="AC117" s="69">
        <f t="shared" si="50"/>
        <v>939.60885024527749</v>
      </c>
      <c r="AD117" s="69">
        <f t="shared" si="51"/>
        <v>939.60885024527749</v>
      </c>
      <c r="AE117" s="67" t="str">
        <f t="shared" si="52"/>
        <v>Siv Iren</v>
      </c>
      <c r="AF117" s="70">
        <f t="shared" si="53"/>
        <v>1.3026798553049153</v>
      </c>
      <c r="AG117" s="70">
        <f t="shared" si="54"/>
        <v>1.3026798553049153</v>
      </c>
      <c r="AH117" s="67" t="str">
        <f t="shared" si="55"/>
        <v>Siv Iren og Knut</v>
      </c>
      <c r="AI117" s="67"/>
    </row>
    <row r="118" spans="1:35" ht="15" x14ac:dyDescent="0.2">
      <c r="A118" t="str">
        <f t="shared" si="56"/>
        <v>36</v>
      </c>
      <c r="B118">
        <f t="shared" si="57"/>
        <v>3600</v>
      </c>
      <c r="C118" t="s">
        <v>684</v>
      </c>
      <c r="D118" t="s">
        <v>694</v>
      </c>
      <c r="E118" s="50" t="s">
        <v>1081</v>
      </c>
      <c r="F118" s="52">
        <f t="shared" si="58"/>
        <v>4</v>
      </c>
      <c r="G118" s="4">
        <f t="shared" si="62"/>
        <v>44000000</v>
      </c>
      <c r="H118" s="4">
        <v>5358</v>
      </c>
      <c r="I118" s="53"/>
      <c r="J118" s="41">
        <f t="shared" si="59"/>
        <v>5358</v>
      </c>
      <c r="K118" s="40">
        <f t="shared" si="63"/>
        <v>1.3148555764647093E-2</v>
      </c>
      <c r="L118" s="4">
        <f t="shared" si="60"/>
        <v>578.53645364447209</v>
      </c>
      <c r="M118" s="40">
        <f t="shared" si="64"/>
        <v>1.3148555764647093E-2</v>
      </c>
      <c r="N118" s="41">
        <f t="shared" si="61"/>
        <v>578.53645364447209</v>
      </c>
      <c r="O118">
        <v>3</v>
      </c>
      <c r="P118" t="str">
        <f>VLOOKUP(O118,Parametre!$A$12:$B$15,2,"USANN")</f>
        <v>Siv Iren</v>
      </c>
      <c r="Q118" s="40">
        <f t="shared" si="65"/>
        <v>0.8020867231353408</v>
      </c>
      <c r="R118" s="40">
        <f t="shared" si="66"/>
        <v>0.8020867231353408</v>
      </c>
      <c r="S118" s="40" t="str">
        <f>VLOOKUP(F118,Parametre!$A$3:$D$7,4,"USANN")</f>
        <v>Siv Iren og Knut</v>
      </c>
      <c r="T118" s="4">
        <f>VLOOKUP(B118,'årsverk_kost per årsverk'!$M$3:$Q$41,5)</f>
        <v>721.28915360047949</v>
      </c>
      <c r="U118" s="40"/>
      <c r="W118" s="67" t="str">
        <f t="shared" si="44"/>
        <v>36</v>
      </c>
      <c r="X118" s="67" t="str">
        <f t="shared" si="45"/>
        <v>3600 BO OG HABILITERING</v>
      </c>
      <c r="Y118" s="67" t="str">
        <f t="shared" si="46"/>
        <v>3661 Bekkefaret 14</v>
      </c>
      <c r="Z118" s="67" t="str">
        <f t="shared" si="47"/>
        <v>4.Helse og omsorg</v>
      </c>
      <c r="AA118" s="69">
        <f t="shared" si="48"/>
        <v>5358</v>
      </c>
      <c r="AB118" s="69">
        <f t="shared" si="49"/>
        <v>5358</v>
      </c>
      <c r="AC118" s="69">
        <f t="shared" si="50"/>
        <v>578.53645364447209</v>
      </c>
      <c r="AD118" s="69">
        <f t="shared" si="51"/>
        <v>578.53645364447209</v>
      </c>
      <c r="AE118" s="67" t="str">
        <f t="shared" si="52"/>
        <v>Siv Iren</v>
      </c>
      <c r="AF118" s="70">
        <f t="shared" si="53"/>
        <v>0.8020867231353408</v>
      </c>
      <c r="AG118" s="70">
        <f t="shared" si="54"/>
        <v>0.8020867231353408</v>
      </c>
      <c r="AH118" s="67" t="str">
        <f t="shared" si="55"/>
        <v>Siv Iren og Knut</v>
      </c>
      <c r="AI118" s="67"/>
    </row>
    <row r="119" spans="1:35" ht="15" x14ac:dyDescent="0.2">
      <c r="A119" t="str">
        <f t="shared" si="56"/>
        <v>36</v>
      </c>
      <c r="B119">
        <f t="shared" si="57"/>
        <v>3600</v>
      </c>
      <c r="C119" t="s">
        <v>684</v>
      </c>
      <c r="D119" t="s">
        <v>695</v>
      </c>
      <c r="E119" s="50" t="s">
        <v>1081</v>
      </c>
      <c r="F119" s="52">
        <f t="shared" si="58"/>
        <v>4</v>
      </c>
      <c r="G119" s="4">
        <f t="shared" si="62"/>
        <v>44000000</v>
      </c>
      <c r="H119" s="4">
        <v>4668</v>
      </c>
      <c r="I119" s="53"/>
      <c r="J119" s="41">
        <f t="shared" si="59"/>
        <v>4668</v>
      </c>
      <c r="K119" s="40">
        <f t="shared" si="63"/>
        <v>1.1455292704250213E-2</v>
      </c>
      <c r="L119" s="4">
        <f t="shared" si="60"/>
        <v>504.03287898700933</v>
      </c>
      <c r="M119" s="40">
        <f t="shared" si="64"/>
        <v>1.1455292704250213E-2</v>
      </c>
      <c r="N119" s="41">
        <f t="shared" si="61"/>
        <v>504.03287898700933</v>
      </c>
      <c r="O119">
        <v>3</v>
      </c>
      <c r="P119" t="str">
        <f>VLOOKUP(O119,Parametre!$A$12:$B$15,2,"USANN")</f>
        <v>Siv Iren</v>
      </c>
      <c r="Q119" s="40">
        <f t="shared" si="65"/>
        <v>0.6987944799544179</v>
      </c>
      <c r="R119" s="40">
        <f t="shared" si="66"/>
        <v>0.6987944799544179</v>
      </c>
      <c r="S119" s="40" t="str">
        <f>VLOOKUP(F119,Parametre!$A$3:$D$7,4,"USANN")</f>
        <v>Siv Iren og Knut</v>
      </c>
      <c r="T119" s="4">
        <f>VLOOKUP(B119,'årsverk_kost per årsverk'!$M$3:$Q$41,5)</f>
        <v>721.28915360047949</v>
      </c>
      <c r="U119" s="40"/>
      <c r="W119" s="67" t="str">
        <f t="shared" si="44"/>
        <v>36</v>
      </c>
      <c r="X119" s="67" t="str">
        <f t="shared" si="45"/>
        <v>3600 BO OG HABILITERING</v>
      </c>
      <c r="Y119" s="67" t="str">
        <f t="shared" si="46"/>
        <v>3662 Bekkefaret 16</v>
      </c>
      <c r="Z119" s="67" t="str">
        <f t="shared" si="47"/>
        <v>4.Helse og omsorg</v>
      </c>
      <c r="AA119" s="69">
        <f t="shared" si="48"/>
        <v>4668</v>
      </c>
      <c r="AB119" s="69">
        <f t="shared" si="49"/>
        <v>4668</v>
      </c>
      <c r="AC119" s="69">
        <f t="shared" si="50"/>
        <v>504.03287898700933</v>
      </c>
      <c r="AD119" s="69">
        <f t="shared" si="51"/>
        <v>504.03287898700933</v>
      </c>
      <c r="AE119" s="67" t="str">
        <f t="shared" si="52"/>
        <v>Siv Iren</v>
      </c>
      <c r="AF119" s="70">
        <f t="shared" si="53"/>
        <v>0.6987944799544179</v>
      </c>
      <c r="AG119" s="70">
        <f t="shared" si="54"/>
        <v>0.6987944799544179</v>
      </c>
      <c r="AH119" s="67" t="str">
        <f t="shared" si="55"/>
        <v>Siv Iren og Knut</v>
      </c>
      <c r="AI119" s="67"/>
    </row>
    <row r="120" spans="1:35" ht="15" x14ac:dyDescent="0.2">
      <c r="A120" t="str">
        <f t="shared" si="56"/>
        <v>36</v>
      </c>
      <c r="B120">
        <f t="shared" si="57"/>
        <v>3600</v>
      </c>
      <c r="C120" t="s">
        <v>684</v>
      </c>
      <c r="D120" t="s">
        <v>696</v>
      </c>
      <c r="E120" s="50" t="s">
        <v>1081</v>
      </c>
      <c r="F120" s="52">
        <f t="shared" si="58"/>
        <v>4</v>
      </c>
      <c r="G120" s="4">
        <f t="shared" si="62"/>
        <v>44000000</v>
      </c>
      <c r="H120" s="4">
        <v>7076</v>
      </c>
      <c r="I120" s="53"/>
      <c r="J120" s="41">
        <f t="shared" si="59"/>
        <v>7076</v>
      </c>
      <c r="K120" s="40">
        <f t="shared" si="63"/>
        <v>1.7364535384591796E-2</v>
      </c>
      <c r="L120" s="4">
        <f t="shared" si="60"/>
        <v>764.03955692203897</v>
      </c>
      <c r="M120" s="40">
        <f t="shared" si="64"/>
        <v>1.7364535384591796E-2</v>
      </c>
      <c r="N120" s="41">
        <f t="shared" si="61"/>
        <v>764.03955692203897</v>
      </c>
      <c r="O120">
        <v>3</v>
      </c>
      <c r="P120" t="str">
        <f>VLOOKUP(O120,Parametre!$A$12:$B$15,2,"USANN")</f>
        <v>Siv Iren</v>
      </c>
      <c r="Q120" s="40">
        <f t="shared" si="65"/>
        <v>1.0592694387655228</v>
      </c>
      <c r="R120" s="40">
        <f t="shared" si="66"/>
        <v>1.0592694387655228</v>
      </c>
      <c r="S120" s="40" t="str">
        <f>VLOOKUP(F120,Parametre!$A$3:$D$7,4,"USANN")</f>
        <v>Siv Iren og Knut</v>
      </c>
      <c r="T120" s="4">
        <f>VLOOKUP(B120,'årsverk_kost per årsverk'!$M$3:$Q$41,5)</f>
        <v>721.28915360047949</v>
      </c>
      <c r="U120" s="40"/>
      <c r="W120" s="67" t="str">
        <f t="shared" si="44"/>
        <v>36</v>
      </c>
      <c r="X120" s="67" t="str">
        <f t="shared" si="45"/>
        <v>3600 BO OG HABILITERING</v>
      </c>
      <c r="Y120" s="67" t="str">
        <f t="shared" si="46"/>
        <v>3663 Naustveien 26</v>
      </c>
      <c r="Z120" s="67" t="str">
        <f t="shared" si="47"/>
        <v>4.Helse og omsorg</v>
      </c>
      <c r="AA120" s="69">
        <f t="shared" si="48"/>
        <v>7076</v>
      </c>
      <c r="AB120" s="69">
        <f t="shared" si="49"/>
        <v>7076</v>
      </c>
      <c r="AC120" s="69">
        <f t="shared" si="50"/>
        <v>764.03955692203897</v>
      </c>
      <c r="AD120" s="69">
        <f t="shared" si="51"/>
        <v>764.03955692203897</v>
      </c>
      <c r="AE120" s="67" t="str">
        <f t="shared" si="52"/>
        <v>Siv Iren</v>
      </c>
      <c r="AF120" s="70">
        <f t="shared" si="53"/>
        <v>1.0592694387655228</v>
      </c>
      <c r="AG120" s="70">
        <f t="shared" si="54"/>
        <v>1.0592694387655228</v>
      </c>
      <c r="AH120" s="67" t="str">
        <f t="shared" si="55"/>
        <v>Siv Iren og Knut</v>
      </c>
      <c r="AI120" s="67"/>
    </row>
    <row r="121" spans="1:35" ht="15" x14ac:dyDescent="0.2">
      <c r="A121" t="str">
        <f t="shared" si="56"/>
        <v>36</v>
      </c>
      <c r="B121">
        <f t="shared" si="57"/>
        <v>3600</v>
      </c>
      <c r="C121" t="s">
        <v>684</v>
      </c>
      <c r="D121" t="s">
        <v>697</v>
      </c>
      <c r="E121" s="50" t="s">
        <v>1081</v>
      </c>
      <c r="F121" s="52">
        <f t="shared" si="58"/>
        <v>4</v>
      </c>
      <c r="G121" s="4">
        <f t="shared" si="62"/>
        <v>44000000</v>
      </c>
      <c r="H121" s="4">
        <v>7479</v>
      </c>
      <c r="I121" s="53"/>
      <c r="J121" s="41">
        <f t="shared" si="59"/>
        <v>7479</v>
      </c>
      <c r="K121" s="40">
        <f t="shared" si="63"/>
        <v>1.8353499172040988E-2</v>
      </c>
      <c r="L121" s="4">
        <f t="shared" si="60"/>
        <v>807.5539635698035</v>
      </c>
      <c r="M121" s="40">
        <f t="shared" si="64"/>
        <v>1.8353499172040988E-2</v>
      </c>
      <c r="N121" s="41">
        <f t="shared" si="61"/>
        <v>807.5539635698035</v>
      </c>
      <c r="O121">
        <v>3</v>
      </c>
      <c r="P121" t="str">
        <f>VLOOKUP(O121,Parametre!$A$12:$B$15,2,"USANN")</f>
        <v>Siv Iren</v>
      </c>
      <c r="Q121" s="40">
        <f t="shared" si="65"/>
        <v>1.1195980967393084</v>
      </c>
      <c r="R121" s="40">
        <f t="shared" si="66"/>
        <v>1.1195980967393084</v>
      </c>
      <c r="S121" s="40" t="str">
        <f>VLOOKUP(F121,Parametre!$A$3:$D$7,4,"USANN")</f>
        <v>Siv Iren og Knut</v>
      </c>
      <c r="T121" s="4">
        <f>VLOOKUP(B121,'årsverk_kost per årsverk'!$M$3:$Q$41,5)</f>
        <v>721.28915360047949</v>
      </c>
      <c r="U121" s="40"/>
      <c r="W121" s="67" t="str">
        <f t="shared" si="44"/>
        <v>36</v>
      </c>
      <c r="X121" s="67" t="str">
        <f t="shared" si="45"/>
        <v>3600 BO OG HABILITERING</v>
      </c>
      <c r="Y121" s="67" t="str">
        <f t="shared" si="46"/>
        <v>3664 Smørsoppen 30</v>
      </c>
      <c r="Z121" s="67" t="str">
        <f t="shared" si="47"/>
        <v>4.Helse og omsorg</v>
      </c>
      <c r="AA121" s="69">
        <f t="shared" si="48"/>
        <v>7479</v>
      </c>
      <c r="AB121" s="69">
        <f t="shared" si="49"/>
        <v>7479</v>
      </c>
      <c r="AC121" s="69">
        <f t="shared" si="50"/>
        <v>807.5539635698035</v>
      </c>
      <c r="AD121" s="69">
        <f t="shared" si="51"/>
        <v>807.5539635698035</v>
      </c>
      <c r="AE121" s="67" t="str">
        <f t="shared" si="52"/>
        <v>Siv Iren</v>
      </c>
      <c r="AF121" s="70">
        <f t="shared" si="53"/>
        <v>1.1195980967393084</v>
      </c>
      <c r="AG121" s="70">
        <f t="shared" si="54"/>
        <v>1.1195980967393084</v>
      </c>
      <c r="AH121" s="67" t="str">
        <f t="shared" si="55"/>
        <v>Siv Iren og Knut</v>
      </c>
      <c r="AI121" s="67"/>
    </row>
    <row r="122" spans="1:35" ht="15" x14ac:dyDescent="0.2">
      <c r="A122" t="str">
        <f t="shared" si="56"/>
        <v>36</v>
      </c>
      <c r="B122">
        <f t="shared" si="57"/>
        <v>3600</v>
      </c>
      <c r="C122" t="s">
        <v>684</v>
      </c>
      <c r="D122" t="s">
        <v>698</v>
      </c>
      <c r="E122" s="50" t="s">
        <v>1081</v>
      </c>
      <c r="F122" s="52">
        <f t="shared" si="58"/>
        <v>4</v>
      </c>
      <c r="G122" s="4">
        <f t="shared" si="62"/>
        <v>44000000</v>
      </c>
      <c r="H122" s="4">
        <v>4225</v>
      </c>
      <c r="I122" s="53"/>
      <c r="J122" s="41">
        <f t="shared" si="59"/>
        <v>4225</v>
      </c>
      <c r="K122" s="40">
        <f t="shared" si="63"/>
        <v>1.0368168739386707E-2</v>
      </c>
      <c r="L122" s="4">
        <f t="shared" si="60"/>
        <v>456.19942453301513</v>
      </c>
      <c r="M122" s="40">
        <f t="shared" si="64"/>
        <v>1.0368168739386707E-2</v>
      </c>
      <c r="N122" s="41">
        <f t="shared" si="61"/>
        <v>456.19942453301513</v>
      </c>
      <c r="O122">
        <v>3</v>
      </c>
      <c r="P122" t="str">
        <f>VLOOKUP(O122,Parametre!$A$12:$B$15,2,"USANN")</f>
        <v>Siv Iren</v>
      </c>
      <c r="Q122" s="40">
        <f t="shared" si="65"/>
        <v>0.63247786585420218</v>
      </c>
      <c r="R122" s="40">
        <f t="shared" si="66"/>
        <v>0.63247786585420218</v>
      </c>
      <c r="S122" s="40" t="str">
        <f>VLOOKUP(F122,Parametre!$A$3:$D$7,4,"USANN")</f>
        <v>Siv Iren og Knut</v>
      </c>
      <c r="T122" s="4">
        <f>VLOOKUP(B122,'årsverk_kost per årsverk'!$M$3:$Q$41,5)</f>
        <v>721.28915360047949</v>
      </c>
      <c r="U122" s="40"/>
      <c r="W122" s="67" t="str">
        <f t="shared" si="44"/>
        <v>36</v>
      </c>
      <c r="X122" s="67" t="str">
        <f t="shared" si="45"/>
        <v>3600 BO OG HABILITERING</v>
      </c>
      <c r="Y122" s="67" t="str">
        <f t="shared" si="46"/>
        <v>3665 Breilisikten boliger</v>
      </c>
      <c r="Z122" s="67" t="str">
        <f t="shared" si="47"/>
        <v>4.Helse og omsorg</v>
      </c>
      <c r="AA122" s="69">
        <f t="shared" si="48"/>
        <v>4225</v>
      </c>
      <c r="AB122" s="69">
        <f t="shared" si="49"/>
        <v>4225</v>
      </c>
      <c r="AC122" s="69">
        <f t="shared" si="50"/>
        <v>456.19942453301513</v>
      </c>
      <c r="AD122" s="69">
        <f t="shared" si="51"/>
        <v>456.19942453301513</v>
      </c>
      <c r="AE122" s="67" t="str">
        <f t="shared" si="52"/>
        <v>Siv Iren</v>
      </c>
      <c r="AF122" s="70">
        <f t="shared" si="53"/>
        <v>0.63247786585420218</v>
      </c>
      <c r="AG122" s="70">
        <f t="shared" si="54"/>
        <v>0.63247786585420218</v>
      </c>
      <c r="AH122" s="67" t="str">
        <f t="shared" si="55"/>
        <v>Siv Iren og Knut</v>
      </c>
      <c r="AI122" s="67"/>
    </row>
    <row r="123" spans="1:35" ht="15" x14ac:dyDescent="0.2">
      <c r="A123" t="str">
        <f t="shared" si="56"/>
        <v>36</v>
      </c>
      <c r="B123">
        <f t="shared" si="57"/>
        <v>3600</v>
      </c>
      <c r="C123" t="s">
        <v>684</v>
      </c>
      <c r="D123" t="s">
        <v>699</v>
      </c>
      <c r="E123" s="50" t="s">
        <v>1081</v>
      </c>
      <c r="F123" s="52">
        <f t="shared" si="58"/>
        <v>4</v>
      </c>
      <c r="G123" s="4">
        <f t="shared" si="62"/>
        <v>44000000</v>
      </c>
      <c r="H123" s="4">
        <v>9476</v>
      </c>
      <c r="I123" s="53"/>
      <c r="J123" s="41">
        <f t="shared" si="59"/>
        <v>9476</v>
      </c>
      <c r="K123" s="40">
        <f t="shared" si="63"/>
        <v>2.3254146029450515E-2</v>
      </c>
      <c r="L123" s="4">
        <f t="shared" si="60"/>
        <v>1023.1824252958227</v>
      </c>
      <c r="M123" s="40">
        <f t="shared" si="64"/>
        <v>2.3254146029450515E-2</v>
      </c>
      <c r="N123" s="41">
        <f t="shared" si="61"/>
        <v>1023.1824252958227</v>
      </c>
      <c r="O123">
        <v>3</v>
      </c>
      <c r="P123" t="str">
        <f>VLOOKUP(O123,Parametre!$A$12:$B$15,2,"USANN")</f>
        <v>Siv Iren</v>
      </c>
      <c r="Q123" s="40">
        <f t="shared" si="65"/>
        <v>1.4185468063513418</v>
      </c>
      <c r="R123" s="40">
        <f t="shared" si="66"/>
        <v>1.4185468063513418</v>
      </c>
      <c r="S123" s="40" t="str">
        <f>VLOOKUP(F123,Parametre!$A$3:$D$7,4,"USANN")</f>
        <v>Siv Iren og Knut</v>
      </c>
      <c r="T123" s="4">
        <f>VLOOKUP(B123,'årsverk_kost per årsverk'!$M$3:$Q$41,5)</f>
        <v>721.28915360047949</v>
      </c>
      <c r="U123" s="40"/>
      <c r="W123" s="67" t="str">
        <f t="shared" si="44"/>
        <v>36</v>
      </c>
      <c r="X123" s="67" t="str">
        <f t="shared" si="45"/>
        <v>3600 BO OG HABILITERING</v>
      </c>
      <c r="Y123" s="67" t="str">
        <f t="shared" si="46"/>
        <v>3666 Rensviktunet boliger</v>
      </c>
      <c r="Z123" s="67" t="str">
        <f t="shared" si="47"/>
        <v>4.Helse og omsorg</v>
      </c>
      <c r="AA123" s="69">
        <f t="shared" si="48"/>
        <v>9476</v>
      </c>
      <c r="AB123" s="69">
        <f t="shared" si="49"/>
        <v>9476</v>
      </c>
      <c r="AC123" s="69">
        <f t="shared" si="50"/>
        <v>1023.1824252958227</v>
      </c>
      <c r="AD123" s="69">
        <f t="shared" si="51"/>
        <v>1023.1824252958227</v>
      </c>
      <c r="AE123" s="67" t="str">
        <f t="shared" si="52"/>
        <v>Siv Iren</v>
      </c>
      <c r="AF123" s="70">
        <f t="shared" si="53"/>
        <v>1.4185468063513418</v>
      </c>
      <c r="AG123" s="70">
        <f t="shared" si="54"/>
        <v>1.4185468063513418</v>
      </c>
      <c r="AH123" s="67" t="str">
        <f t="shared" si="55"/>
        <v>Siv Iren og Knut</v>
      </c>
      <c r="AI123" s="67"/>
    </row>
    <row r="124" spans="1:35" ht="15" x14ac:dyDescent="0.2">
      <c r="A124" t="str">
        <f t="shared" si="56"/>
        <v>36</v>
      </c>
      <c r="B124">
        <f t="shared" si="57"/>
        <v>3600</v>
      </c>
      <c r="C124" t="s">
        <v>684</v>
      </c>
      <c r="D124" t="s">
        <v>700</v>
      </c>
      <c r="E124" s="50" t="s">
        <v>1081</v>
      </c>
      <c r="F124" s="52">
        <f t="shared" si="58"/>
        <v>4</v>
      </c>
      <c r="G124" s="4">
        <f t="shared" si="62"/>
        <v>44000000</v>
      </c>
      <c r="H124" s="4">
        <v>1223</v>
      </c>
      <c r="I124" s="53"/>
      <c r="J124" s="41">
        <f t="shared" si="59"/>
        <v>1223</v>
      </c>
      <c r="K124" s="40">
        <f t="shared" si="63"/>
        <v>3.0012474244425899E-3</v>
      </c>
      <c r="L124" s="4">
        <f t="shared" si="60"/>
        <v>132.05488667547394</v>
      </c>
      <c r="M124" s="40">
        <f t="shared" si="64"/>
        <v>3.0012474244425899E-3</v>
      </c>
      <c r="N124" s="41">
        <f t="shared" si="61"/>
        <v>132.05488667547394</v>
      </c>
      <c r="O124">
        <v>3</v>
      </c>
      <c r="P124" t="str">
        <f>VLOOKUP(O124,Parametre!$A$12:$B$15,2,"USANN")</f>
        <v>Siv Iren</v>
      </c>
      <c r="Q124" s="40">
        <f t="shared" si="65"/>
        <v>0.18308175856560691</v>
      </c>
      <c r="R124" s="40">
        <f t="shared" si="66"/>
        <v>0.18308175856560691</v>
      </c>
      <c r="S124" s="40" t="str">
        <f>VLOOKUP(F124,Parametre!$A$3:$D$7,4,"USANN")</f>
        <v>Siv Iren og Knut</v>
      </c>
      <c r="T124" s="4">
        <f>VLOOKUP(B124,'årsverk_kost per årsverk'!$M$3:$Q$41,5)</f>
        <v>721.28915360047949</v>
      </c>
      <c r="U124" s="40"/>
      <c r="W124" s="67" t="str">
        <f t="shared" si="44"/>
        <v>36</v>
      </c>
      <c r="X124" s="67" t="str">
        <f t="shared" si="45"/>
        <v>3600 BO OG HABILITERING</v>
      </c>
      <c r="Y124" s="67" t="str">
        <f t="shared" si="46"/>
        <v>3670 Morbærtreet</v>
      </c>
      <c r="Z124" s="67" t="str">
        <f t="shared" si="47"/>
        <v>4.Helse og omsorg</v>
      </c>
      <c r="AA124" s="69">
        <f t="shared" si="48"/>
        <v>1223</v>
      </c>
      <c r="AB124" s="69">
        <f t="shared" si="49"/>
        <v>1223</v>
      </c>
      <c r="AC124" s="69">
        <f t="shared" si="50"/>
        <v>132.05488667547394</v>
      </c>
      <c r="AD124" s="69">
        <f t="shared" si="51"/>
        <v>132.05488667547394</v>
      </c>
      <c r="AE124" s="67" t="str">
        <f t="shared" si="52"/>
        <v>Siv Iren</v>
      </c>
      <c r="AF124" s="70">
        <f t="shared" si="53"/>
        <v>0.18308175856560691</v>
      </c>
      <c r="AG124" s="70">
        <f t="shared" si="54"/>
        <v>0.18308175856560691</v>
      </c>
      <c r="AH124" s="67" t="str">
        <f t="shared" si="55"/>
        <v>Siv Iren og Knut</v>
      </c>
      <c r="AI124" s="67"/>
    </row>
    <row r="125" spans="1:35" ht="15" x14ac:dyDescent="0.2">
      <c r="A125" t="str">
        <f t="shared" si="56"/>
        <v>36</v>
      </c>
      <c r="B125">
        <f t="shared" si="57"/>
        <v>3600</v>
      </c>
      <c r="C125" t="s">
        <v>684</v>
      </c>
      <c r="D125" t="s">
        <v>701</v>
      </c>
      <c r="E125" s="50" t="s">
        <v>1081</v>
      </c>
      <c r="F125" s="52">
        <f t="shared" si="58"/>
        <v>4</v>
      </c>
      <c r="G125" s="4">
        <f t="shared" si="62"/>
        <v>44000000</v>
      </c>
      <c r="H125" s="4">
        <v>1788.2260000000001</v>
      </c>
      <c r="I125" s="53"/>
      <c r="J125" s="41">
        <f t="shared" si="59"/>
        <v>1788.2260000000001</v>
      </c>
      <c r="K125" s="40">
        <f t="shared" si="63"/>
        <v>4.388314535422138E-3</v>
      </c>
      <c r="L125" s="4">
        <f t="shared" si="60"/>
        <v>193.08583955857409</v>
      </c>
      <c r="M125" s="40">
        <f t="shared" si="64"/>
        <v>4.388314535422138E-3</v>
      </c>
      <c r="N125" s="41">
        <f t="shared" si="61"/>
        <v>193.08583955857409</v>
      </c>
      <c r="O125">
        <v>3</v>
      </c>
      <c r="P125" t="str">
        <f>VLOOKUP(O125,Parametre!$A$12:$B$15,2,"USANN")</f>
        <v>Siv Iren</v>
      </c>
      <c r="Q125" s="40">
        <f t="shared" si="65"/>
        <v>0.2676954708035495</v>
      </c>
      <c r="R125" s="40">
        <f t="shared" si="66"/>
        <v>0.2676954708035495</v>
      </c>
      <c r="S125" s="40" t="str">
        <f>VLOOKUP(F125,Parametre!$A$3:$D$7,4,"USANN")</f>
        <v>Siv Iren og Knut</v>
      </c>
      <c r="T125" s="4">
        <f>VLOOKUP(B125,'årsverk_kost per årsverk'!$M$3:$Q$41,5)</f>
        <v>721.28915360047949</v>
      </c>
      <c r="U125" s="40"/>
      <c r="W125" s="67" t="str">
        <f t="shared" si="44"/>
        <v>36</v>
      </c>
      <c r="X125" s="67" t="str">
        <f t="shared" si="45"/>
        <v>3600 BO OG HABILITERING</v>
      </c>
      <c r="Y125" s="67" t="str">
        <f t="shared" si="46"/>
        <v>3671 Stortua arbeidssenter</v>
      </c>
      <c r="Z125" s="67" t="str">
        <f t="shared" si="47"/>
        <v>4.Helse og omsorg</v>
      </c>
      <c r="AA125" s="69">
        <f t="shared" si="48"/>
        <v>1788.2260000000001</v>
      </c>
      <c r="AB125" s="69">
        <f t="shared" si="49"/>
        <v>1788.2260000000001</v>
      </c>
      <c r="AC125" s="69">
        <f t="shared" si="50"/>
        <v>193.08583955857409</v>
      </c>
      <c r="AD125" s="69">
        <f t="shared" si="51"/>
        <v>193.08583955857409</v>
      </c>
      <c r="AE125" s="67" t="str">
        <f t="shared" si="52"/>
        <v>Siv Iren</v>
      </c>
      <c r="AF125" s="70">
        <f t="shared" si="53"/>
        <v>0.2676954708035495</v>
      </c>
      <c r="AG125" s="70">
        <f t="shared" si="54"/>
        <v>0.2676954708035495</v>
      </c>
      <c r="AH125" s="67" t="str">
        <f t="shared" si="55"/>
        <v>Siv Iren og Knut</v>
      </c>
      <c r="AI125" s="67"/>
    </row>
    <row r="126" spans="1:35" ht="15" x14ac:dyDescent="0.2">
      <c r="A126" t="str">
        <f t="shared" si="56"/>
        <v>36</v>
      </c>
      <c r="B126">
        <f t="shared" si="57"/>
        <v>3600</v>
      </c>
      <c r="C126" t="s">
        <v>684</v>
      </c>
      <c r="D126" t="s">
        <v>702</v>
      </c>
      <c r="E126" s="50" t="s">
        <v>1081</v>
      </c>
      <c r="F126" s="52">
        <f t="shared" si="58"/>
        <v>4</v>
      </c>
      <c r="G126" s="4">
        <f t="shared" si="62"/>
        <v>44000000</v>
      </c>
      <c r="H126" s="4">
        <v>5248</v>
      </c>
      <c r="I126" s="53"/>
      <c r="J126" s="41">
        <f t="shared" si="59"/>
        <v>5248</v>
      </c>
      <c r="K126" s="40">
        <f t="shared" si="63"/>
        <v>1.2878615276757736E-2</v>
      </c>
      <c r="L126" s="4">
        <f t="shared" si="60"/>
        <v>566.65907217734036</v>
      </c>
      <c r="M126" s="40">
        <f t="shared" si="64"/>
        <v>1.2878615276757736E-2</v>
      </c>
      <c r="N126" s="41">
        <f t="shared" si="61"/>
        <v>566.65907217734036</v>
      </c>
      <c r="O126">
        <v>3</v>
      </c>
      <c r="P126" t="str">
        <f>VLOOKUP(O126,Parametre!$A$12:$B$15,2,"USANN")</f>
        <v>Siv Iren</v>
      </c>
      <c r="Q126" s="40">
        <f t="shared" si="65"/>
        <v>0.78561984378765748</v>
      </c>
      <c r="R126" s="40">
        <f t="shared" si="66"/>
        <v>0.78561984378765748</v>
      </c>
      <c r="S126" s="40" t="str">
        <f>VLOOKUP(F126,Parametre!$A$3:$D$7,4,"USANN")</f>
        <v>Siv Iren og Knut</v>
      </c>
      <c r="T126" s="4">
        <f>VLOOKUP(B126,'årsverk_kost per årsverk'!$M$3:$Q$41,5)</f>
        <v>721.28915360047949</v>
      </c>
      <c r="U126" s="40"/>
      <c r="W126" s="67" t="str">
        <f t="shared" si="44"/>
        <v>36</v>
      </c>
      <c r="X126" s="67" t="str">
        <f t="shared" si="45"/>
        <v>3600 BO OG HABILITERING</v>
      </c>
      <c r="Y126" s="67" t="str">
        <f t="shared" si="46"/>
        <v>3672 Dale dagsenter og kantinedrift</v>
      </c>
      <c r="Z126" s="67" t="str">
        <f t="shared" si="47"/>
        <v>4.Helse og omsorg</v>
      </c>
      <c r="AA126" s="69">
        <f t="shared" si="48"/>
        <v>5248</v>
      </c>
      <c r="AB126" s="69">
        <f t="shared" si="49"/>
        <v>5248</v>
      </c>
      <c r="AC126" s="69">
        <f t="shared" si="50"/>
        <v>566.65907217734036</v>
      </c>
      <c r="AD126" s="69">
        <f t="shared" si="51"/>
        <v>566.65907217734036</v>
      </c>
      <c r="AE126" s="67" t="str">
        <f t="shared" si="52"/>
        <v>Siv Iren</v>
      </c>
      <c r="AF126" s="70">
        <f t="shared" si="53"/>
        <v>0.78561984378765748</v>
      </c>
      <c r="AG126" s="70">
        <f t="shared" si="54"/>
        <v>0.78561984378765748</v>
      </c>
      <c r="AH126" s="67" t="str">
        <f t="shared" si="55"/>
        <v>Siv Iren og Knut</v>
      </c>
      <c r="AI126" s="67"/>
    </row>
    <row r="127" spans="1:35" ht="15" x14ac:dyDescent="0.2">
      <c r="A127" t="str">
        <f t="shared" si="56"/>
        <v>36</v>
      </c>
      <c r="B127">
        <f t="shared" si="57"/>
        <v>3600</v>
      </c>
      <c r="C127" t="s">
        <v>684</v>
      </c>
      <c r="D127" t="s">
        <v>703</v>
      </c>
      <c r="E127" s="50" t="s">
        <v>1081</v>
      </c>
      <c r="F127" s="52">
        <f t="shared" si="58"/>
        <v>4</v>
      </c>
      <c r="G127" s="4">
        <f t="shared" si="62"/>
        <v>44000000</v>
      </c>
      <c r="H127" s="4">
        <v>711</v>
      </c>
      <c r="I127" s="53"/>
      <c r="J127" s="41">
        <f t="shared" si="59"/>
        <v>711</v>
      </c>
      <c r="K127" s="40">
        <f t="shared" si="63"/>
        <v>1.744797153539396E-3</v>
      </c>
      <c r="L127" s="4">
        <f t="shared" si="60"/>
        <v>76.771074755733423</v>
      </c>
      <c r="M127" s="40">
        <f t="shared" si="64"/>
        <v>1.744797153539396E-3</v>
      </c>
      <c r="N127" s="41">
        <f t="shared" si="61"/>
        <v>76.771074755733423</v>
      </c>
      <c r="O127">
        <v>3</v>
      </c>
      <c r="P127" t="str">
        <f>VLOOKUP(O127,Parametre!$A$12:$B$15,2,"USANN")</f>
        <v>Siv Iren</v>
      </c>
      <c r="Q127" s="40">
        <f t="shared" si="65"/>
        <v>0.10643592014729887</v>
      </c>
      <c r="R127" s="40">
        <f t="shared" si="66"/>
        <v>0.10643592014729887</v>
      </c>
      <c r="S127" s="40" t="str">
        <f>VLOOKUP(F127,Parametre!$A$3:$D$7,4,"USANN")</f>
        <v>Siv Iren og Knut</v>
      </c>
      <c r="T127" s="4">
        <f>VLOOKUP(B127,'årsverk_kost per årsverk'!$M$3:$Q$41,5)</f>
        <v>721.28915360047949</v>
      </c>
      <c r="U127" s="40"/>
      <c r="W127" s="67" t="str">
        <f t="shared" si="44"/>
        <v>36</v>
      </c>
      <c r="X127" s="67" t="str">
        <f t="shared" si="45"/>
        <v>3600 BO OG HABILITERING</v>
      </c>
      <c r="Y127" s="67" t="str">
        <f t="shared" si="46"/>
        <v>3673 Rena bruk</v>
      </c>
      <c r="Z127" s="67" t="str">
        <f t="shared" si="47"/>
        <v>4.Helse og omsorg</v>
      </c>
      <c r="AA127" s="69">
        <f t="shared" si="48"/>
        <v>711</v>
      </c>
      <c r="AB127" s="69">
        <f t="shared" si="49"/>
        <v>711</v>
      </c>
      <c r="AC127" s="69">
        <f t="shared" si="50"/>
        <v>76.771074755733423</v>
      </c>
      <c r="AD127" s="69">
        <f t="shared" si="51"/>
        <v>76.771074755733423</v>
      </c>
      <c r="AE127" s="67" t="str">
        <f t="shared" si="52"/>
        <v>Siv Iren</v>
      </c>
      <c r="AF127" s="70">
        <f t="shared" si="53"/>
        <v>0.10643592014729887</v>
      </c>
      <c r="AG127" s="70">
        <f t="shared" si="54"/>
        <v>0.10643592014729887</v>
      </c>
      <c r="AH127" s="67" t="str">
        <f t="shared" si="55"/>
        <v>Siv Iren og Knut</v>
      </c>
      <c r="AI127" s="67"/>
    </row>
    <row r="128" spans="1:35" ht="15" x14ac:dyDescent="0.2">
      <c r="A128" t="str">
        <f t="shared" si="56"/>
        <v>36</v>
      </c>
      <c r="B128">
        <f t="shared" si="57"/>
        <v>3600</v>
      </c>
      <c r="C128" t="s">
        <v>684</v>
      </c>
      <c r="D128" t="s">
        <v>705</v>
      </c>
      <c r="E128" s="50" t="s">
        <v>1081</v>
      </c>
      <c r="F128" s="52">
        <f t="shared" si="58"/>
        <v>4</v>
      </c>
      <c r="G128" s="4">
        <f t="shared" si="62"/>
        <v>44000000</v>
      </c>
      <c r="H128" s="4">
        <v>4803</v>
      </c>
      <c r="I128" s="53"/>
      <c r="J128" s="41">
        <f t="shared" si="59"/>
        <v>4803</v>
      </c>
      <c r="K128" s="40">
        <f t="shared" si="63"/>
        <v>1.1786583303023514E-2</v>
      </c>
      <c r="L128" s="4">
        <f t="shared" si="60"/>
        <v>518.60966533303463</v>
      </c>
      <c r="M128" s="40">
        <f t="shared" si="64"/>
        <v>1.1786583303023514E-2</v>
      </c>
      <c r="N128" s="41">
        <f t="shared" si="61"/>
        <v>518.60966533303463</v>
      </c>
      <c r="O128">
        <v>3</v>
      </c>
      <c r="P128" t="str">
        <f>VLOOKUP(O128,Parametre!$A$12:$B$15,2,"USANN")</f>
        <v>Siv Iren</v>
      </c>
      <c r="Q128" s="40">
        <f t="shared" si="65"/>
        <v>0.71900383188112016</v>
      </c>
      <c r="R128" s="40">
        <f t="shared" si="66"/>
        <v>0.71900383188112016</v>
      </c>
      <c r="S128" s="40" t="str">
        <f>VLOOKUP(F128,Parametre!$A$3:$D$7,4,"USANN")</f>
        <v>Siv Iren og Knut</v>
      </c>
      <c r="T128" s="4">
        <f>VLOOKUP(B128,'årsverk_kost per årsverk'!$M$3:$Q$41,5)</f>
        <v>721.28915360047949</v>
      </c>
      <c r="U128" s="40"/>
      <c r="W128" s="67" t="str">
        <f t="shared" si="44"/>
        <v>36</v>
      </c>
      <c r="X128" s="67" t="str">
        <f t="shared" si="45"/>
        <v>3600 BO OG HABILITERING</v>
      </c>
      <c r="Y128" s="67" t="str">
        <f t="shared" si="46"/>
        <v>3680 Rensviktunet avlastning</v>
      </c>
      <c r="Z128" s="67" t="str">
        <f t="shared" si="47"/>
        <v>4.Helse og omsorg</v>
      </c>
      <c r="AA128" s="69">
        <f t="shared" si="48"/>
        <v>4803</v>
      </c>
      <c r="AB128" s="69">
        <f t="shared" si="49"/>
        <v>4803</v>
      </c>
      <c r="AC128" s="69">
        <f t="shared" si="50"/>
        <v>518.60966533303463</v>
      </c>
      <c r="AD128" s="69">
        <f t="shared" si="51"/>
        <v>518.60966533303463</v>
      </c>
      <c r="AE128" s="67" t="str">
        <f t="shared" si="52"/>
        <v>Siv Iren</v>
      </c>
      <c r="AF128" s="70">
        <f t="shared" si="53"/>
        <v>0.71900383188112016</v>
      </c>
      <c r="AG128" s="70">
        <f t="shared" si="54"/>
        <v>0.71900383188112016</v>
      </c>
      <c r="AH128" s="67" t="str">
        <f t="shared" si="55"/>
        <v>Siv Iren og Knut</v>
      </c>
      <c r="AI128" s="67"/>
    </row>
    <row r="129" spans="1:35" ht="15" x14ac:dyDescent="0.2">
      <c r="A129" t="str">
        <f t="shared" si="56"/>
        <v>36</v>
      </c>
      <c r="B129">
        <f t="shared" si="57"/>
        <v>3600</v>
      </c>
      <c r="C129" t="s">
        <v>684</v>
      </c>
      <c r="D129" t="s">
        <v>706</v>
      </c>
      <c r="E129" s="50" t="s">
        <v>1081</v>
      </c>
      <c r="F129" s="52">
        <f t="shared" si="58"/>
        <v>4</v>
      </c>
      <c r="G129" s="4">
        <f t="shared" si="62"/>
        <v>44000000</v>
      </c>
      <c r="H129" s="4">
        <v>5147</v>
      </c>
      <c r="I129" s="53"/>
      <c r="J129" s="41">
        <f t="shared" si="59"/>
        <v>5147</v>
      </c>
      <c r="K129" s="40">
        <f t="shared" si="63"/>
        <v>1.2630760828786598E-2</v>
      </c>
      <c r="L129" s="4">
        <f t="shared" si="60"/>
        <v>555.75347646661032</v>
      </c>
      <c r="M129" s="40">
        <f t="shared" si="64"/>
        <v>1.2630760828786598E-2</v>
      </c>
      <c r="N129" s="41">
        <f t="shared" si="61"/>
        <v>555.75347646661032</v>
      </c>
      <c r="O129">
        <v>3</v>
      </c>
      <c r="P129" t="str">
        <f>VLOOKUP(O129,Parametre!$A$12:$B$15,2,"USANN")</f>
        <v>Siv Iren</v>
      </c>
      <c r="Q129" s="40">
        <f t="shared" si="65"/>
        <v>0.77050025456842097</v>
      </c>
      <c r="R129" s="40">
        <f t="shared" si="66"/>
        <v>0.77050025456842097</v>
      </c>
      <c r="S129" s="40" t="str">
        <f>VLOOKUP(F129,Parametre!$A$3:$D$7,4,"USANN")</f>
        <v>Siv Iren og Knut</v>
      </c>
      <c r="T129" s="4">
        <f>VLOOKUP(B129,'årsverk_kost per årsverk'!$M$3:$Q$41,5)</f>
        <v>721.28915360047949</v>
      </c>
      <c r="U129" s="40"/>
      <c r="W129" s="67" t="str">
        <f t="shared" si="44"/>
        <v>36</v>
      </c>
      <c r="X129" s="67" t="str">
        <f t="shared" si="45"/>
        <v>3600 BO OG HABILITERING</v>
      </c>
      <c r="Y129" s="67" t="str">
        <f t="shared" si="46"/>
        <v>3681 Karitunet avlastning</v>
      </c>
      <c r="Z129" s="67" t="str">
        <f t="shared" si="47"/>
        <v>4.Helse og omsorg</v>
      </c>
      <c r="AA129" s="69">
        <f t="shared" si="48"/>
        <v>5147</v>
      </c>
      <c r="AB129" s="69">
        <f t="shared" si="49"/>
        <v>5147</v>
      </c>
      <c r="AC129" s="69">
        <f t="shared" si="50"/>
        <v>555.75347646661032</v>
      </c>
      <c r="AD129" s="69">
        <f t="shared" si="51"/>
        <v>555.75347646661032</v>
      </c>
      <c r="AE129" s="67" t="str">
        <f t="shared" si="52"/>
        <v>Siv Iren</v>
      </c>
      <c r="AF129" s="70">
        <f t="shared" si="53"/>
        <v>0.77050025456842097</v>
      </c>
      <c r="AG129" s="70">
        <f t="shared" si="54"/>
        <v>0.77050025456842097</v>
      </c>
      <c r="AH129" s="67" t="str">
        <f t="shared" si="55"/>
        <v>Siv Iren og Knut</v>
      </c>
      <c r="AI129" s="67"/>
    </row>
    <row r="130" spans="1:35" ht="15" x14ac:dyDescent="0.2">
      <c r="A130" t="str">
        <f t="shared" si="56"/>
        <v>36</v>
      </c>
      <c r="B130">
        <f t="shared" si="57"/>
        <v>3600</v>
      </c>
      <c r="C130" t="s">
        <v>684</v>
      </c>
      <c r="D130" t="s">
        <v>707</v>
      </c>
      <c r="E130" s="50" t="s">
        <v>1081</v>
      </c>
      <c r="F130" s="52">
        <f t="shared" si="58"/>
        <v>4</v>
      </c>
      <c r="G130" s="4">
        <f t="shared" si="62"/>
        <v>44000000</v>
      </c>
      <c r="H130" s="4">
        <v>480</v>
      </c>
      <c r="I130" s="53"/>
      <c r="J130" s="41">
        <f t="shared" si="59"/>
        <v>480</v>
      </c>
      <c r="K130" s="40">
        <f t="shared" si="63"/>
        <v>1.1779221289717442E-3</v>
      </c>
      <c r="L130" s="4">
        <f t="shared" si="60"/>
        <v>51.82857367475674</v>
      </c>
      <c r="M130" s="40">
        <f t="shared" si="64"/>
        <v>1.1779221289717442E-3</v>
      </c>
      <c r="N130" s="41">
        <f t="shared" si="61"/>
        <v>51.82857367475674</v>
      </c>
      <c r="O130">
        <v>3</v>
      </c>
      <c r="P130" t="str">
        <f>VLOOKUP(O130,Parametre!$A$12:$B$15,2,"USANN")</f>
        <v>Siv Iren</v>
      </c>
      <c r="Q130" s="40">
        <f t="shared" si="65"/>
        <v>7.1855473517163787E-2</v>
      </c>
      <c r="R130" s="40">
        <f t="shared" si="66"/>
        <v>7.1855473517163787E-2</v>
      </c>
      <c r="S130" s="40" t="str">
        <f>VLOOKUP(F130,Parametre!$A$3:$D$7,4,"USANN")</f>
        <v>Siv Iren og Knut</v>
      </c>
      <c r="T130" s="4">
        <f>VLOOKUP(B130,'årsverk_kost per årsverk'!$M$3:$Q$41,5)</f>
        <v>721.28915360047949</v>
      </c>
      <c r="U130" s="40"/>
      <c r="W130" s="67" t="str">
        <f t="shared" si="44"/>
        <v>36</v>
      </c>
      <c r="X130" s="67" t="str">
        <f t="shared" si="45"/>
        <v>3600 BO OG HABILITERING</v>
      </c>
      <c r="Y130" s="67" t="str">
        <f t="shared" si="46"/>
        <v>3682 Støttekontakt, privat avlastning</v>
      </c>
      <c r="Z130" s="67" t="str">
        <f t="shared" si="47"/>
        <v>4.Helse og omsorg</v>
      </c>
      <c r="AA130" s="69">
        <f t="shared" si="48"/>
        <v>480</v>
      </c>
      <c r="AB130" s="69">
        <f t="shared" si="49"/>
        <v>480</v>
      </c>
      <c r="AC130" s="69">
        <f t="shared" si="50"/>
        <v>51.82857367475674</v>
      </c>
      <c r="AD130" s="69">
        <f t="shared" si="51"/>
        <v>51.82857367475674</v>
      </c>
      <c r="AE130" s="67" t="str">
        <f t="shared" si="52"/>
        <v>Siv Iren</v>
      </c>
      <c r="AF130" s="70">
        <f t="shared" si="53"/>
        <v>7.1855473517163787E-2</v>
      </c>
      <c r="AG130" s="70">
        <f t="shared" si="54"/>
        <v>7.1855473517163787E-2</v>
      </c>
      <c r="AH130" s="67" t="str">
        <f t="shared" si="55"/>
        <v>Siv Iren og Knut</v>
      </c>
      <c r="AI130" s="67"/>
    </row>
    <row r="131" spans="1:35" ht="15" x14ac:dyDescent="0.2">
      <c r="A131" t="str">
        <f t="shared" si="56"/>
        <v>38</v>
      </c>
      <c r="B131">
        <f t="shared" si="57"/>
        <v>3800</v>
      </c>
      <c r="C131" t="s">
        <v>728</v>
      </c>
      <c r="D131" t="s">
        <v>729</v>
      </c>
      <c r="E131" s="50" t="s">
        <v>1082</v>
      </c>
      <c r="F131" s="52">
        <f t="shared" si="58"/>
        <v>5</v>
      </c>
      <c r="G131" s="4">
        <f t="shared" si="62"/>
        <v>0</v>
      </c>
      <c r="H131" s="4">
        <v>2400</v>
      </c>
      <c r="I131" s="53"/>
      <c r="J131" s="41">
        <f t="shared" si="59"/>
        <v>2400</v>
      </c>
      <c r="K131" s="40">
        <f t="shared" si="63"/>
        <v>4.9477395015152449E-2</v>
      </c>
      <c r="L131" s="4">
        <f t="shared" si="60"/>
        <v>0</v>
      </c>
      <c r="M131" s="40">
        <f t="shared" si="64"/>
        <v>4.9477395015152449E-2</v>
      </c>
      <c r="N131" s="41">
        <f t="shared" si="61"/>
        <v>0</v>
      </c>
      <c r="O131">
        <v>3</v>
      </c>
      <c r="P131" t="str">
        <f>VLOOKUP(O131,Parametre!$A$12:$B$15,2,"USANN")</f>
        <v>Siv Iren</v>
      </c>
      <c r="Q131" s="40">
        <f t="shared" si="65"/>
        <v>0</v>
      </c>
      <c r="R131" s="40">
        <f t="shared" si="66"/>
        <v>0</v>
      </c>
      <c r="S131" s="40" t="str">
        <f>VLOOKUP(F131,Parametre!$A$3:$D$7,4,"USANN")</f>
        <v>Utelates i kuttprosessen</v>
      </c>
      <c r="T131" s="4">
        <f>VLOOKUP(B131,'årsverk_kost per årsverk'!$M$3:$Q$41,5)</f>
        <v>528.36718922499449</v>
      </c>
      <c r="U131" s="40"/>
      <c r="W131" s="67" t="str">
        <f t="shared" si="44"/>
        <v>38</v>
      </c>
      <c r="X131" s="67" t="str">
        <f t="shared" si="45"/>
        <v>3800 REGINONALT SENTER FOR HELSEINNOVASJON</v>
      </c>
      <c r="Y131" s="67" t="str">
        <f t="shared" si="46"/>
        <v>3800 Helseinnovasjon - administrasjon</v>
      </c>
      <c r="Z131" s="67" t="str">
        <f t="shared" si="47"/>
        <v>5.Holdes utenfor</v>
      </c>
      <c r="AA131" s="69">
        <f t="shared" si="48"/>
        <v>2400</v>
      </c>
      <c r="AB131" s="69">
        <f t="shared" si="49"/>
        <v>2400</v>
      </c>
      <c r="AC131" s="69">
        <f t="shared" si="50"/>
        <v>0</v>
      </c>
      <c r="AD131" s="69">
        <f t="shared" si="51"/>
        <v>0</v>
      </c>
      <c r="AE131" s="67" t="str">
        <f t="shared" si="52"/>
        <v>Siv Iren</v>
      </c>
      <c r="AF131" s="70">
        <f t="shared" si="53"/>
        <v>0</v>
      </c>
      <c r="AG131" s="70">
        <f t="shared" si="54"/>
        <v>0</v>
      </c>
      <c r="AH131" s="67" t="str">
        <f t="shared" si="55"/>
        <v>Utelates i kuttprosessen</v>
      </c>
      <c r="AI131" s="67"/>
    </row>
    <row r="132" spans="1:35" ht="15" x14ac:dyDescent="0.2">
      <c r="A132" t="str">
        <f t="shared" si="56"/>
        <v>38</v>
      </c>
      <c r="B132">
        <f t="shared" si="57"/>
        <v>3800</v>
      </c>
      <c r="C132" t="s">
        <v>728</v>
      </c>
      <c r="D132" t="s">
        <v>730</v>
      </c>
      <c r="E132" s="50" t="s">
        <v>1081</v>
      </c>
      <c r="F132" s="52">
        <f t="shared" si="58"/>
        <v>4</v>
      </c>
      <c r="G132" s="4">
        <f t="shared" si="62"/>
        <v>44000000</v>
      </c>
      <c r="H132" s="4">
        <v>4363</v>
      </c>
      <c r="I132" s="53"/>
      <c r="J132" s="41">
        <f t="shared" si="59"/>
        <v>4363</v>
      </c>
      <c r="K132" s="40">
        <f t="shared" si="63"/>
        <v>1.0706821351466082E-2</v>
      </c>
      <c r="L132" s="4">
        <f t="shared" si="60"/>
        <v>471.10013946450766</v>
      </c>
      <c r="M132" s="40">
        <f t="shared" si="64"/>
        <v>1.0706821351466082E-2</v>
      </c>
      <c r="N132" s="41">
        <f t="shared" si="61"/>
        <v>471.10013946450766</v>
      </c>
      <c r="O132">
        <v>3</v>
      </c>
      <c r="P132" t="str">
        <f>VLOOKUP(O132,Parametre!$A$12:$B$15,2,"USANN")</f>
        <v>Siv Iren</v>
      </c>
      <c r="Q132" s="40">
        <f t="shared" si="65"/>
        <v>0.89161505307608946</v>
      </c>
      <c r="R132" s="40">
        <f t="shared" si="66"/>
        <v>0.89161505307608946</v>
      </c>
      <c r="S132" s="40" t="str">
        <f>VLOOKUP(F132,Parametre!$A$3:$D$7,4,"USANN")</f>
        <v>Siv Iren og Knut</v>
      </c>
      <c r="T132" s="4">
        <f>VLOOKUP(B132,'årsverk_kost per årsverk'!$M$3:$Q$41,5)</f>
        <v>528.36718922499449</v>
      </c>
      <c r="U132" s="40"/>
      <c r="W132" s="67" t="str">
        <f t="shared" si="44"/>
        <v>38</v>
      </c>
      <c r="X132" s="67" t="str">
        <f t="shared" si="45"/>
        <v>3800 REGINONALT SENTER FOR HELSEINNOVASJON</v>
      </c>
      <c r="Y132" s="67" t="str">
        <f t="shared" si="46"/>
        <v>3810 Responssenter</v>
      </c>
      <c r="Z132" s="67" t="str">
        <f t="shared" si="47"/>
        <v>4.Helse og omsorg</v>
      </c>
      <c r="AA132" s="69">
        <f t="shared" si="48"/>
        <v>4363</v>
      </c>
      <c r="AB132" s="69">
        <f t="shared" si="49"/>
        <v>4363</v>
      </c>
      <c r="AC132" s="69">
        <f t="shared" si="50"/>
        <v>471.10013946450766</v>
      </c>
      <c r="AD132" s="69">
        <f t="shared" si="51"/>
        <v>471.10013946450766</v>
      </c>
      <c r="AE132" s="67" t="str">
        <f t="shared" si="52"/>
        <v>Siv Iren</v>
      </c>
      <c r="AF132" s="70">
        <f t="shared" si="53"/>
        <v>0.89161505307608946</v>
      </c>
      <c r="AG132" s="70">
        <f t="shared" si="54"/>
        <v>0.89161505307608946</v>
      </c>
      <c r="AH132" s="67" t="str">
        <f t="shared" si="55"/>
        <v>Siv Iren og Knut</v>
      </c>
      <c r="AI132" s="67"/>
    </row>
    <row r="133" spans="1:35" ht="15" x14ac:dyDescent="0.2">
      <c r="A133" t="str">
        <f t="shared" si="56"/>
        <v>38</v>
      </c>
      <c r="B133">
        <f t="shared" si="57"/>
        <v>3800</v>
      </c>
      <c r="C133" t="s">
        <v>728</v>
      </c>
      <c r="D133" t="s">
        <v>734</v>
      </c>
      <c r="E133" s="50" t="s">
        <v>1082</v>
      </c>
      <c r="F133" s="52">
        <f t="shared" si="58"/>
        <v>5</v>
      </c>
      <c r="G133" s="4">
        <f t="shared" si="62"/>
        <v>0</v>
      </c>
      <c r="H133" s="4">
        <v>600</v>
      </c>
      <c r="I133" s="53"/>
      <c r="J133" s="41">
        <f t="shared" si="59"/>
        <v>600</v>
      </c>
      <c r="K133" s="40">
        <f t="shared" si="63"/>
        <v>1.2369348753788112E-2</v>
      </c>
      <c r="L133" s="4">
        <f t="shared" si="60"/>
        <v>0</v>
      </c>
      <c r="M133" s="40">
        <f t="shared" si="64"/>
        <v>1.2369348753788112E-2</v>
      </c>
      <c r="N133" s="41">
        <f t="shared" si="61"/>
        <v>0</v>
      </c>
      <c r="O133">
        <v>3</v>
      </c>
      <c r="P133" t="str">
        <f>VLOOKUP(O133,Parametre!$A$12:$B$15,2,"USANN")</f>
        <v>Siv Iren</v>
      </c>
      <c r="Q133" s="40">
        <f t="shared" si="65"/>
        <v>0</v>
      </c>
      <c r="R133" s="40">
        <f t="shared" si="66"/>
        <v>0</v>
      </c>
      <c r="S133" s="40" t="str">
        <f>VLOOKUP(F133,Parametre!$A$3:$D$7,4,"USANN")</f>
        <v>Utelates i kuttprosessen</v>
      </c>
      <c r="T133" s="4">
        <f>VLOOKUP(B133,'årsverk_kost per årsverk'!$M$3:$Q$41,5)</f>
        <v>528.36718922499449</v>
      </c>
      <c r="U133" s="40"/>
      <c r="W133" s="67" t="str">
        <f t="shared" si="44"/>
        <v>38</v>
      </c>
      <c r="X133" s="67" t="str">
        <f t="shared" si="45"/>
        <v>3800 REGINONALT SENTER FOR HELSEINNOVASJON</v>
      </c>
      <c r="Y133" s="67" t="str">
        <f t="shared" si="46"/>
        <v>3821 Utviklingssenter for sykehjem</v>
      </c>
      <c r="Z133" s="67" t="str">
        <f t="shared" si="47"/>
        <v>5.Holdes utenfor</v>
      </c>
      <c r="AA133" s="69">
        <f t="shared" si="48"/>
        <v>600</v>
      </c>
      <c r="AB133" s="69">
        <f t="shared" si="49"/>
        <v>600</v>
      </c>
      <c r="AC133" s="69">
        <f t="shared" si="50"/>
        <v>0</v>
      </c>
      <c r="AD133" s="69">
        <f t="shared" si="51"/>
        <v>0</v>
      </c>
      <c r="AE133" s="67" t="str">
        <f t="shared" si="52"/>
        <v>Siv Iren</v>
      </c>
      <c r="AF133" s="70">
        <f t="shared" si="53"/>
        <v>0</v>
      </c>
      <c r="AG133" s="70">
        <f t="shared" si="54"/>
        <v>0</v>
      </c>
      <c r="AH133" s="67" t="str">
        <f t="shared" si="55"/>
        <v>Utelates i kuttprosessen</v>
      </c>
      <c r="AI133" s="67"/>
    </row>
    <row r="134" spans="1:35" ht="15" x14ac:dyDescent="0.2">
      <c r="A134" t="str">
        <f t="shared" si="56"/>
        <v>60</v>
      </c>
      <c r="B134">
        <f t="shared" si="57"/>
        <v>6000</v>
      </c>
      <c r="C134" t="s">
        <v>745</v>
      </c>
      <c r="D134" t="s">
        <v>746</v>
      </c>
      <c r="E134" s="50" t="s">
        <v>1082</v>
      </c>
      <c r="F134" s="52">
        <f t="shared" si="58"/>
        <v>5</v>
      </c>
      <c r="G134" s="4">
        <f t="shared" si="62"/>
        <v>0</v>
      </c>
      <c r="H134" s="4">
        <v>406</v>
      </c>
      <c r="I134" s="53"/>
      <c r="J134" s="41">
        <f t="shared" si="59"/>
        <v>406</v>
      </c>
      <c r="K134" s="40">
        <f t="shared" si="63"/>
        <v>8.3699259900632903E-3</v>
      </c>
      <c r="L134" s="4">
        <f t="shared" si="60"/>
        <v>0</v>
      </c>
      <c r="M134" s="40">
        <f t="shared" si="64"/>
        <v>8.3699259900632903E-3</v>
      </c>
      <c r="N134" s="41">
        <f t="shared" si="61"/>
        <v>0</v>
      </c>
      <c r="O134">
        <v>1</v>
      </c>
      <c r="P134" t="str">
        <f>VLOOKUP(O134,Parametre!$A$12:$B$15,2,"USANN")</f>
        <v>Karl Kjetil</v>
      </c>
      <c r="Q134" s="40">
        <f t="shared" si="65"/>
        <v>0</v>
      </c>
      <c r="R134" s="40">
        <f t="shared" si="66"/>
        <v>0</v>
      </c>
      <c r="S134" s="40" t="str">
        <f>VLOOKUP(F134,Parametre!$A$3:$D$7,4,"USANN")</f>
        <v>Utelates i kuttprosessen</v>
      </c>
      <c r="T134" s="4">
        <f>VLOOKUP(B134,'årsverk_kost per årsverk'!$M$3:$Q$41,5)</f>
        <v>564.38628092489796</v>
      </c>
      <c r="U134" s="40"/>
      <c r="W134" s="67" t="str">
        <f t="shared" si="44"/>
        <v>60</v>
      </c>
      <c r="X134" s="67" t="str">
        <f t="shared" si="45"/>
        <v>6000 KOMMUNALTEKNIKK</v>
      </c>
      <c r="Y134" s="67" t="str">
        <f t="shared" si="46"/>
        <v>6000 Driftsbygg Hagelin</v>
      </c>
      <c r="Z134" s="67" t="str">
        <f t="shared" si="47"/>
        <v>5.Holdes utenfor</v>
      </c>
      <c r="AA134" s="69">
        <f t="shared" si="48"/>
        <v>406</v>
      </c>
      <c r="AB134" s="69">
        <f t="shared" si="49"/>
        <v>406</v>
      </c>
      <c r="AC134" s="69">
        <f t="shared" si="50"/>
        <v>0</v>
      </c>
      <c r="AD134" s="69">
        <f t="shared" si="51"/>
        <v>0</v>
      </c>
      <c r="AE134" s="67" t="str">
        <f t="shared" si="52"/>
        <v>Karl Kjetil</v>
      </c>
      <c r="AF134" s="70">
        <f t="shared" si="53"/>
        <v>0</v>
      </c>
      <c r="AG134" s="70">
        <f t="shared" si="54"/>
        <v>0</v>
      </c>
      <c r="AH134" s="67" t="str">
        <f t="shared" si="55"/>
        <v>Utelates i kuttprosessen</v>
      </c>
      <c r="AI134" s="67"/>
    </row>
    <row r="135" spans="1:35" ht="15" x14ac:dyDescent="0.2">
      <c r="A135" t="str">
        <f t="shared" si="56"/>
        <v>60</v>
      </c>
      <c r="B135">
        <f t="shared" si="57"/>
        <v>6000</v>
      </c>
      <c r="C135" t="s">
        <v>745</v>
      </c>
      <c r="D135" t="s">
        <v>748</v>
      </c>
      <c r="E135" s="50" t="s">
        <v>1082</v>
      </c>
      <c r="F135" s="52">
        <f t="shared" si="58"/>
        <v>5</v>
      </c>
      <c r="G135" s="4">
        <f t="shared" si="62"/>
        <v>0</v>
      </c>
      <c r="H135" s="4">
        <v>4210</v>
      </c>
      <c r="I135" s="53"/>
      <c r="J135" s="41">
        <f t="shared" si="59"/>
        <v>4210</v>
      </c>
      <c r="K135" s="40">
        <f t="shared" si="63"/>
        <v>8.6791597089079922E-2</v>
      </c>
      <c r="L135" s="4">
        <f t="shared" si="60"/>
        <v>0</v>
      </c>
      <c r="M135" s="40">
        <f t="shared" si="64"/>
        <v>8.6791597089079922E-2</v>
      </c>
      <c r="N135" s="41">
        <f t="shared" si="61"/>
        <v>0</v>
      </c>
      <c r="O135">
        <v>1</v>
      </c>
      <c r="P135" t="str">
        <f>VLOOKUP(O135,Parametre!$A$12:$B$15,2,"USANN")</f>
        <v>Karl Kjetil</v>
      </c>
      <c r="Q135" s="40">
        <f t="shared" si="65"/>
        <v>0</v>
      </c>
      <c r="R135" s="40">
        <f t="shared" si="66"/>
        <v>0</v>
      </c>
      <c r="S135" s="40" t="str">
        <f>VLOOKUP(F135,Parametre!$A$3:$D$7,4,"USANN")</f>
        <v>Utelates i kuttprosessen</v>
      </c>
      <c r="T135" s="4">
        <f>VLOOKUP(B135,'årsverk_kost per årsverk'!$M$3:$Q$41,5)</f>
        <v>564.38628092489796</v>
      </c>
      <c r="U135" s="40"/>
      <c r="W135" s="67" t="str">
        <f t="shared" si="44"/>
        <v>60</v>
      </c>
      <c r="X135" s="67" t="str">
        <f t="shared" si="45"/>
        <v>6000 KOMMUNALTEKNIKK</v>
      </c>
      <c r="Y135" s="67" t="str">
        <f t="shared" si="46"/>
        <v>6001 Vedlikeholdsavdeling VAR m.m.</v>
      </c>
      <c r="Z135" s="67" t="str">
        <f t="shared" si="47"/>
        <v>5.Holdes utenfor</v>
      </c>
      <c r="AA135" s="69">
        <f t="shared" si="48"/>
        <v>4210</v>
      </c>
      <c r="AB135" s="69">
        <f t="shared" si="49"/>
        <v>4210</v>
      </c>
      <c r="AC135" s="69">
        <f t="shared" si="50"/>
        <v>0</v>
      </c>
      <c r="AD135" s="69">
        <f t="shared" si="51"/>
        <v>0</v>
      </c>
      <c r="AE135" s="67" t="str">
        <f t="shared" si="52"/>
        <v>Karl Kjetil</v>
      </c>
      <c r="AF135" s="70">
        <f t="shared" si="53"/>
        <v>0</v>
      </c>
      <c r="AG135" s="70">
        <f t="shared" si="54"/>
        <v>0</v>
      </c>
      <c r="AH135" s="67" t="str">
        <f t="shared" si="55"/>
        <v>Utelates i kuttprosessen</v>
      </c>
      <c r="AI135" s="67"/>
    </row>
    <row r="136" spans="1:35" ht="15" x14ac:dyDescent="0.2">
      <c r="A136" t="str">
        <f t="shared" si="56"/>
        <v>60</v>
      </c>
      <c r="B136">
        <f t="shared" si="57"/>
        <v>6000</v>
      </c>
      <c r="C136" t="s">
        <v>745</v>
      </c>
      <c r="D136" t="s">
        <v>753</v>
      </c>
      <c r="E136" s="50" t="s">
        <v>1082</v>
      </c>
      <c r="F136" s="52">
        <f t="shared" si="58"/>
        <v>5</v>
      </c>
      <c r="G136" s="4">
        <f t="shared" ref="G136:G158" si="67">VLOOKUP(F136,$G$1:$L$5,6,"USANN")</f>
        <v>0</v>
      </c>
      <c r="H136" s="4">
        <v>2341</v>
      </c>
      <c r="I136" s="53"/>
      <c r="J136" s="41">
        <f t="shared" si="59"/>
        <v>2341</v>
      </c>
      <c r="K136" s="40">
        <f t="shared" ref="K136:K158" si="68">H136/VLOOKUP(F136,$G$1:$J$5,2,"USANN")</f>
        <v>4.8261075721029952E-2</v>
      </c>
      <c r="L136" s="4">
        <f t="shared" si="60"/>
        <v>0</v>
      </c>
      <c r="M136" s="40">
        <f t="shared" ref="M136:M158" si="69">J136/VLOOKUP(F136,$G$1:$J$5,4,"USANN")</f>
        <v>4.8261075721029952E-2</v>
      </c>
      <c r="N136" s="41">
        <f t="shared" si="61"/>
        <v>0</v>
      </c>
      <c r="O136">
        <v>1</v>
      </c>
      <c r="P136" t="str">
        <f>VLOOKUP(O136,Parametre!$A$12:$B$15,2,"USANN")</f>
        <v>Karl Kjetil</v>
      </c>
      <c r="Q136" s="40">
        <f t="shared" ref="Q136:Q158" si="70">L136/T136</f>
        <v>0</v>
      </c>
      <c r="R136" s="40">
        <f t="shared" ref="R136:R158" si="71">N136/T136</f>
        <v>0</v>
      </c>
      <c r="S136" s="40" t="str">
        <f>VLOOKUP(F136,Parametre!$A$3:$D$7,4,"USANN")</f>
        <v>Utelates i kuttprosessen</v>
      </c>
      <c r="T136" s="4">
        <f>VLOOKUP(B136,'årsverk_kost per årsverk'!$M$3:$Q$41,5)</f>
        <v>564.38628092489796</v>
      </c>
      <c r="U136" s="40"/>
      <c r="W136" s="67" t="str">
        <f t="shared" ref="W136:W158" si="72">A136</f>
        <v>60</v>
      </c>
      <c r="X136" s="67" t="str">
        <f t="shared" ref="X136:X158" si="73">C136</f>
        <v>6000 KOMMUNALTEKNIKK</v>
      </c>
      <c r="Y136" s="67" t="str">
        <f t="shared" ref="Y136:Y158" si="74">D136</f>
        <v>6003 Bil- og maskinverksted</v>
      </c>
      <c r="Z136" s="67" t="str">
        <f t="shared" ref="Z136:Z158" si="75">E136</f>
        <v>5.Holdes utenfor</v>
      </c>
      <c r="AA136" s="69">
        <f t="shared" ref="AA136:AA158" si="76">H136</f>
        <v>2341</v>
      </c>
      <c r="AB136" s="69">
        <f t="shared" ref="AB136:AB158" si="77">J136</f>
        <v>2341</v>
      </c>
      <c r="AC136" s="69">
        <f t="shared" ref="AC136:AC158" si="78">L136</f>
        <v>0</v>
      </c>
      <c r="AD136" s="69">
        <f t="shared" ref="AD136:AD158" si="79">N136</f>
        <v>0</v>
      </c>
      <c r="AE136" s="67" t="str">
        <f t="shared" ref="AE136:AE158" si="80">P136</f>
        <v>Karl Kjetil</v>
      </c>
      <c r="AF136" s="70">
        <f t="shared" ref="AF136:AF158" si="81">Q136</f>
        <v>0</v>
      </c>
      <c r="AG136" s="70">
        <f t="shared" ref="AG136:AG158" si="82">R136</f>
        <v>0</v>
      </c>
      <c r="AH136" s="67" t="str">
        <f t="shared" ref="AH136:AH158" si="83">S136</f>
        <v>Utelates i kuttprosessen</v>
      </c>
      <c r="AI136" s="67"/>
    </row>
    <row r="137" spans="1:35" ht="15" x14ac:dyDescent="0.2">
      <c r="A137" t="str">
        <f t="shared" ref="A137:A158" si="84">LEFT(B137,2)</f>
        <v>60</v>
      </c>
      <c r="B137">
        <f t="shared" ref="B137:B158" si="85">LEFT(C137,4)*1</f>
        <v>6000</v>
      </c>
      <c r="C137" t="s">
        <v>745</v>
      </c>
      <c r="D137" t="s">
        <v>754</v>
      </c>
      <c r="E137" s="50" t="s">
        <v>1082</v>
      </c>
      <c r="F137" s="52">
        <f t="shared" ref="F137:F158" si="86">LEFT(E137,1)*1</f>
        <v>5</v>
      </c>
      <c r="G137" s="4">
        <f t="shared" si="67"/>
        <v>0</v>
      </c>
      <c r="H137" s="4">
        <v>5450</v>
      </c>
      <c r="I137" s="53"/>
      <c r="J137" s="41">
        <f t="shared" ref="J137:J158" si="87">H137+I137</f>
        <v>5450</v>
      </c>
      <c r="K137" s="40">
        <f t="shared" si="68"/>
        <v>0.11235491784690869</v>
      </c>
      <c r="L137" s="4">
        <f t="shared" ref="L137:L158" si="88">K137*G137/1000</f>
        <v>0</v>
      </c>
      <c r="M137" s="40">
        <f t="shared" si="69"/>
        <v>0.11235491784690869</v>
      </c>
      <c r="N137" s="41">
        <f t="shared" ref="N137:N158" si="89">G137*M137/1000</f>
        <v>0</v>
      </c>
      <c r="O137">
        <v>1</v>
      </c>
      <c r="P137" t="str">
        <f>VLOOKUP(O137,Parametre!$A$12:$B$15,2,"USANN")</f>
        <v>Karl Kjetil</v>
      </c>
      <c r="Q137" s="40">
        <f t="shared" si="70"/>
        <v>0</v>
      </c>
      <c r="R137" s="40">
        <f t="shared" si="71"/>
        <v>0</v>
      </c>
      <c r="S137" s="40" t="str">
        <f>VLOOKUP(F137,Parametre!$A$3:$D$7,4,"USANN")</f>
        <v>Utelates i kuttprosessen</v>
      </c>
      <c r="T137" s="4">
        <f>VLOOKUP(B137,'årsverk_kost per årsverk'!$M$3:$Q$41,5)</f>
        <v>564.38628092489796</v>
      </c>
      <c r="U137" s="40"/>
      <c r="W137" s="67" t="str">
        <f t="shared" si="72"/>
        <v>60</v>
      </c>
      <c r="X137" s="67" t="str">
        <f t="shared" si="73"/>
        <v>6000 KOMMUNALTEKNIKK</v>
      </c>
      <c r="Y137" s="67" t="str">
        <f t="shared" si="74"/>
        <v>6004 Anleggsavdelingen</v>
      </c>
      <c r="Z137" s="67" t="str">
        <f t="shared" si="75"/>
        <v>5.Holdes utenfor</v>
      </c>
      <c r="AA137" s="69">
        <f t="shared" si="76"/>
        <v>5450</v>
      </c>
      <c r="AB137" s="69">
        <f t="shared" si="77"/>
        <v>5450</v>
      </c>
      <c r="AC137" s="69">
        <f t="shared" si="78"/>
        <v>0</v>
      </c>
      <c r="AD137" s="69">
        <f t="shared" si="79"/>
        <v>0</v>
      </c>
      <c r="AE137" s="67" t="str">
        <f t="shared" si="80"/>
        <v>Karl Kjetil</v>
      </c>
      <c r="AF137" s="70">
        <f t="shared" si="81"/>
        <v>0</v>
      </c>
      <c r="AG137" s="70">
        <f t="shared" si="82"/>
        <v>0</v>
      </c>
      <c r="AH137" s="67" t="str">
        <f t="shared" si="83"/>
        <v>Utelates i kuttprosessen</v>
      </c>
      <c r="AI137" s="67"/>
    </row>
    <row r="138" spans="1:35" ht="15" x14ac:dyDescent="0.2">
      <c r="A138" t="str">
        <f t="shared" si="84"/>
        <v>60</v>
      </c>
      <c r="B138">
        <f t="shared" si="85"/>
        <v>6000</v>
      </c>
      <c r="C138" t="s">
        <v>745</v>
      </c>
      <c r="D138" t="s">
        <v>755</v>
      </c>
      <c r="E138" s="50" t="s">
        <v>1078</v>
      </c>
      <c r="F138" s="52">
        <f t="shared" si="86"/>
        <v>1</v>
      </c>
      <c r="G138" s="4">
        <f t="shared" si="67"/>
        <v>10000000</v>
      </c>
      <c r="H138" s="4">
        <v>193</v>
      </c>
      <c r="I138" s="53"/>
      <c r="J138" s="41">
        <f t="shared" si="87"/>
        <v>193</v>
      </c>
      <c r="K138" s="40">
        <f t="shared" si="68"/>
        <v>1.3247669645676317E-3</v>
      </c>
      <c r="L138" s="4">
        <f t="shared" si="88"/>
        <v>13.247669645676316</v>
      </c>
      <c r="M138" s="40">
        <f t="shared" si="69"/>
        <v>1.3293292741724408E-3</v>
      </c>
      <c r="N138" s="41">
        <f t="shared" si="89"/>
        <v>13.293292741724407</v>
      </c>
      <c r="O138">
        <v>1</v>
      </c>
      <c r="P138" t="str">
        <f>VLOOKUP(O138,Parametre!$A$12:$B$15,2,"USANN")</f>
        <v>Karl Kjetil</v>
      </c>
      <c r="Q138" s="40">
        <f t="shared" si="70"/>
        <v>2.3472699626869851E-2</v>
      </c>
      <c r="R138" s="40">
        <f t="shared" si="71"/>
        <v>2.3553536276501599E-2</v>
      </c>
      <c r="S138" s="40" t="str">
        <f>VLOOKUP(F138,Parametre!$A$3:$D$7,4,"USANN")</f>
        <v>Karl Kjetil og Arne</v>
      </c>
      <c r="T138" s="4">
        <f>VLOOKUP(B138,'årsverk_kost per årsverk'!$M$3:$Q$41,5)</f>
        <v>564.38628092489796</v>
      </c>
      <c r="U138" s="40"/>
      <c r="W138" s="67" t="str">
        <f t="shared" si="72"/>
        <v>60</v>
      </c>
      <c r="X138" s="67" t="str">
        <f t="shared" si="73"/>
        <v>6000 KOMMUNALTEKNIKK</v>
      </c>
      <c r="Y138" s="67" t="str">
        <f t="shared" si="74"/>
        <v>6010 Byingeniørens kontor</v>
      </c>
      <c r="Z138" s="67" t="str">
        <f t="shared" si="75"/>
        <v>1.Admin, teknisk og kultur</v>
      </c>
      <c r="AA138" s="69">
        <f t="shared" si="76"/>
        <v>193</v>
      </c>
      <c r="AB138" s="69">
        <f t="shared" si="77"/>
        <v>193</v>
      </c>
      <c r="AC138" s="69">
        <f t="shared" si="78"/>
        <v>13.247669645676316</v>
      </c>
      <c r="AD138" s="69">
        <f t="shared" si="79"/>
        <v>13.293292741724407</v>
      </c>
      <c r="AE138" s="67" t="str">
        <f t="shared" si="80"/>
        <v>Karl Kjetil</v>
      </c>
      <c r="AF138" s="70">
        <f t="shared" si="81"/>
        <v>2.3472699626869851E-2</v>
      </c>
      <c r="AG138" s="70">
        <f t="shared" si="82"/>
        <v>2.3553536276501599E-2</v>
      </c>
      <c r="AH138" s="67" t="str">
        <f t="shared" si="83"/>
        <v>Karl Kjetil og Arne</v>
      </c>
      <c r="AI138" s="67"/>
    </row>
    <row r="139" spans="1:35" ht="15" x14ac:dyDescent="0.2">
      <c r="A139" t="str">
        <f t="shared" si="84"/>
        <v>60</v>
      </c>
      <c r="B139">
        <f t="shared" si="85"/>
        <v>6000</v>
      </c>
      <c r="C139" t="s">
        <v>745</v>
      </c>
      <c r="D139" t="s">
        <v>758</v>
      </c>
      <c r="E139" s="50" t="s">
        <v>1078</v>
      </c>
      <c r="F139" s="52">
        <f t="shared" si="86"/>
        <v>1</v>
      </c>
      <c r="G139" s="4">
        <f t="shared" si="67"/>
        <v>10000000</v>
      </c>
      <c r="H139" s="4">
        <v>1514</v>
      </c>
      <c r="I139" s="53"/>
      <c r="J139" s="41">
        <f t="shared" si="87"/>
        <v>1514</v>
      </c>
      <c r="K139" s="40">
        <f t="shared" si="68"/>
        <v>1.0392213390442459E-2</v>
      </c>
      <c r="L139" s="4">
        <f t="shared" si="88"/>
        <v>103.92213390442458</v>
      </c>
      <c r="M139" s="40">
        <f t="shared" si="69"/>
        <v>1.0428002699984847E-2</v>
      </c>
      <c r="N139" s="41">
        <f t="shared" si="89"/>
        <v>104.28002699984847</v>
      </c>
      <c r="O139">
        <v>1</v>
      </c>
      <c r="P139" t="str">
        <f>VLOOKUP(O139,Parametre!$A$12:$B$15,2,"USANN")</f>
        <v>Karl Kjetil</v>
      </c>
      <c r="Q139" s="40">
        <f t="shared" si="70"/>
        <v>0.18413299085534177</v>
      </c>
      <c r="R139" s="40">
        <f t="shared" si="71"/>
        <v>0.18476711877006957</v>
      </c>
      <c r="S139" s="40" t="str">
        <f>VLOOKUP(F139,Parametre!$A$3:$D$7,4,"USANN")</f>
        <v>Karl Kjetil og Arne</v>
      </c>
      <c r="T139" s="4">
        <f>VLOOKUP(B139,'årsverk_kost per årsverk'!$M$3:$Q$41,5)</f>
        <v>564.38628092489796</v>
      </c>
      <c r="U139" s="40"/>
      <c r="W139" s="67" t="str">
        <f t="shared" si="72"/>
        <v>60</v>
      </c>
      <c r="X139" s="67" t="str">
        <f t="shared" si="73"/>
        <v>6000 KOMMUNALTEKNIKK</v>
      </c>
      <c r="Y139" s="67" t="str">
        <f t="shared" si="74"/>
        <v>6013 Kommunale veier</v>
      </c>
      <c r="Z139" s="67" t="str">
        <f t="shared" si="75"/>
        <v>1.Admin, teknisk og kultur</v>
      </c>
      <c r="AA139" s="69">
        <f t="shared" si="76"/>
        <v>1514</v>
      </c>
      <c r="AB139" s="69">
        <f t="shared" si="77"/>
        <v>1514</v>
      </c>
      <c r="AC139" s="69">
        <f t="shared" si="78"/>
        <v>103.92213390442458</v>
      </c>
      <c r="AD139" s="69">
        <f t="shared" si="79"/>
        <v>104.28002699984847</v>
      </c>
      <c r="AE139" s="67" t="str">
        <f t="shared" si="80"/>
        <v>Karl Kjetil</v>
      </c>
      <c r="AF139" s="70">
        <f t="shared" si="81"/>
        <v>0.18413299085534177</v>
      </c>
      <c r="AG139" s="70">
        <f t="shared" si="82"/>
        <v>0.18476711877006957</v>
      </c>
      <c r="AH139" s="67" t="str">
        <f t="shared" si="83"/>
        <v>Karl Kjetil og Arne</v>
      </c>
      <c r="AI139" s="67"/>
    </row>
    <row r="140" spans="1:35" ht="15" x14ac:dyDescent="0.2">
      <c r="A140" t="str">
        <f t="shared" si="84"/>
        <v>60</v>
      </c>
      <c r="B140">
        <f t="shared" si="85"/>
        <v>6000</v>
      </c>
      <c r="C140" t="s">
        <v>745</v>
      </c>
      <c r="D140" t="s">
        <v>762</v>
      </c>
      <c r="E140" s="50" t="s">
        <v>1082</v>
      </c>
      <c r="F140" s="52">
        <f t="shared" si="86"/>
        <v>5</v>
      </c>
      <c r="G140" s="4">
        <f t="shared" si="67"/>
        <v>0</v>
      </c>
      <c r="H140" s="4">
        <v>10233</v>
      </c>
      <c r="I140" s="53"/>
      <c r="J140" s="41">
        <f t="shared" si="87"/>
        <v>10233</v>
      </c>
      <c r="K140" s="40">
        <f t="shared" si="68"/>
        <v>0.21095924299585628</v>
      </c>
      <c r="L140" s="4">
        <f t="shared" si="88"/>
        <v>0</v>
      </c>
      <c r="M140" s="40">
        <f t="shared" si="69"/>
        <v>0.21095924299585628</v>
      </c>
      <c r="N140" s="41">
        <f t="shared" si="89"/>
        <v>0</v>
      </c>
      <c r="O140">
        <v>1</v>
      </c>
      <c r="P140" t="str">
        <f>VLOOKUP(O140,Parametre!$A$12:$B$15,2,"USANN")</f>
        <v>Karl Kjetil</v>
      </c>
      <c r="Q140" s="40">
        <f t="shared" si="70"/>
        <v>0</v>
      </c>
      <c r="R140" s="40">
        <f t="shared" si="71"/>
        <v>0</v>
      </c>
      <c r="S140" s="40" t="str">
        <f>VLOOKUP(F140,Parametre!$A$3:$D$7,4,"USANN")</f>
        <v>Utelates i kuttprosessen</v>
      </c>
      <c r="T140" s="4">
        <f>VLOOKUP(B140,'årsverk_kost per årsverk'!$M$3:$Q$41,5)</f>
        <v>564.38628092489796</v>
      </c>
      <c r="U140" s="40"/>
      <c r="W140" s="67" t="str">
        <f t="shared" si="72"/>
        <v>60</v>
      </c>
      <c r="X140" s="67" t="str">
        <f t="shared" si="73"/>
        <v>6000 KOMMUNALTEKNIKK</v>
      </c>
      <c r="Y140" s="67" t="str">
        <f t="shared" si="74"/>
        <v>6020 Vann</v>
      </c>
      <c r="Z140" s="67" t="str">
        <f t="shared" si="75"/>
        <v>5.Holdes utenfor</v>
      </c>
      <c r="AA140" s="69">
        <f t="shared" si="76"/>
        <v>10233</v>
      </c>
      <c r="AB140" s="69">
        <f t="shared" si="77"/>
        <v>10233</v>
      </c>
      <c r="AC140" s="69">
        <f t="shared" si="78"/>
        <v>0</v>
      </c>
      <c r="AD140" s="69">
        <f t="shared" si="79"/>
        <v>0</v>
      </c>
      <c r="AE140" s="67" t="str">
        <f t="shared" si="80"/>
        <v>Karl Kjetil</v>
      </c>
      <c r="AF140" s="70">
        <f t="shared" si="81"/>
        <v>0</v>
      </c>
      <c r="AG140" s="70">
        <f t="shared" si="82"/>
        <v>0</v>
      </c>
      <c r="AH140" s="67" t="str">
        <f t="shared" si="83"/>
        <v>Utelates i kuttprosessen</v>
      </c>
      <c r="AI140" s="67"/>
    </row>
    <row r="141" spans="1:35" ht="15" x14ac:dyDescent="0.2">
      <c r="A141" t="str">
        <f t="shared" si="84"/>
        <v>60</v>
      </c>
      <c r="B141">
        <f t="shared" si="85"/>
        <v>6000</v>
      </c>
      <c r="C141" t="s">
        <v>745</v>
      </c>
      <c r="D141" t="s">
        <v>770</v>
      </c>
      <c r="E141" s="50" t="s">
        <v>1082</v>
      </c>
      <c r="F141" s="52">
        <f t="shared" si="86"/>
        <v>5</v>
      </c>
      <c r="G141" s="4">
        <f t="shared" si="67"/>
        <v>0</v>
      </c>
      <c r="H141" s="4">
        <v>10509</v>
      </c>
      <c r="I141" s="53"/>
      <c r="J141" s="41">
        <f t="shared" si="87"/>
        <v>10509</v>
      </c>
      <c r="K141" s="40">
        <f t="shared" si="68"/>
        <v>0.21664914342259881</v>
      </c>
      <c r="L141" s="4">
        <f t="shared" si="88"/>
        <v>0</v>
      </c>
      <c r="M141" s="40">
        <f t="shared" si="69"/>
        <v>0.21664914342259881</v>
      </c>
      <c r="N141" s="41">
        <f t="shared" si="89"/>
        <v>0</v>
      </c>
      <c r="O141">
        <v>1</v>
      </c>
      <c r="P141" t="str">
        <f>VLOOKUP(O141,Parametre!$A$12:$B$15,2,"USANN")</f>
        <v>Karl Kjetil</v>
      </c>
      <c r="Q141" s="40">
        <f t="shared" si="70"/>
        <v>0</v>
      </c>
      <c r="R141" s="40">
        <f t="shared" si="71"/>
        <v>0</v>
      </c>
      <c r="S141" s="40" t="str">
        <f>VLOOKUP(F141,Parametre!$A$3:$D$7,4,"USANN")</f>
        <v>Utelates i kuttprosessen</v>
      </c>
      <c r="T141" s="4">
        <f>VLOOKUP(B141,'årsverk_kost per årsverk'!$M$3:$Q$41,5)</f>
        <v>564.38628092489796</v>
      </c>
      <c r="U141" s="40"/>
      <c r="W141" s="67" t="str">
        <f t="shared" si="72"/>
        <v>60</v>
      </c>
      <c r="X141" s="67" t="str">
        <f t="shared" si="73"/>
        <v>6000 KOMMUNALTEKNIKK</v>
      </c>
      <c r="Y141" s="67" t="str">
        <f t="shared" si="74"/>
        <v>6022 Avløp</v>
      </c>
      <c r="Z141" s="67" t="str">
        <f t="shared" si="75"/>
        <v>5.Holdes utenfor</v>
      </c>
      <c r="AA141" s="69">
        <f t="shared" si="76"/>
        <v>10509</v>
      </c>
      <c r="AB141" s="69">
        <f t="shared" si="77"/>
        <v>10509</v>
      </c>
      <c r="AC141" s="69">
        <f t="shared" si="78"/>
        <v>0</v>
      </c>
      <c r="AD141" s="69">
        <f t="shared" si="79"/>
        <v>0</v>
      </c>
      <c r="AE141" s="67" t="str">
        <f t="shared" si="80"/>
        <v>Karl Kjetil</v>
      </c>
      <c r="AF141" s="70">
        <f t="shared" si="81"/>
        <v>0</v>
      </c>
      <c r="AG141" s="70">
        <f t="shared" si="82"/>
        <v>0</v>
      </c>
      <c r="AH141" s="67" t="str">
        <f t="shared" si="83"/>
        <v>Utelates i kuttprosessen</v>
      </c>
      <c r="AI141" s="67"/>
    </row>
    <row r="142" spans="1:35" ht="15" x14ac:dyDescent="0.2">
      <c r="A142" t="str">
        <f t="shared" si="84"/>
        <v>60</v>
      </c>
      <c r="B142">
        <f t="shared" si="85"/>
        <v>6000</v>
      </c>
      <c r="C142" t="s">
        <v>745</v>
      </c>
      <c r="D142" t="s">
        <v>772</v>
      </c>
      <c r="E142" s="50" t="s">
        <v>1082</v>
      </c>
      <c r="F142" s="52">
        <f t="shared" si="86"/>
        <v>5</v>
      </c>
      <c r="G142" s="4">
        <f t="shared" si="67"/>
        <v>0</v>
      </c>
      <c r="H142" s="4">
        <v>8305</v>
      </c>
      <c r="I142" s="53"/>
      <c r="J142" s="41">
        <f t="shared" si="87"/>
        <v>8305</v>
      </c>
      <c r="K142" s="40">
        <f t="shared" si="68"/>
        <v>0.17121240233368379</v>
      </c>
      <c r="L142" s="4">
        <f t="shared" si="88"/>
        <v>0</v>
      </c>
      <c r="M142" s="40">
        <f t="shared" si="69"/>
        <v>0.17121240233368379</v>
      </c>
      <c r="N142" s="41">
        <f t="shared" si="89"/>
        <v>0</v>
      </c>
      <c r="O142">
        <v>1</v>
      </c>
      <c r="P142" t="str">
        <f>VLOOKUP(O142,Parametre!$A$12:$B$15,2,"USANN")</f>
        <v>Karl Kjetil</v>
      </c>
      <c r="Q142" s="40">
        <f t="shared" si="70"/>
        <v>0</v>
      </c>
      <c r="R142" s="40">
        <f t="shared" si="71"/>
        <v>0</v>
      </c>
      <c r="S142" s="40" t="str">
        <f>VLOOKUP(F142,Parametre!$A$3:$D$7,4,"USANN")</f>
        <v>Utelates i kuttprosessen</v>
      </c>
      <c r="T142" s="4">
        <f>VLOOKUP(B142,'årsverk_kost per årsverk'!$M$3:$Q$41,5)</f>
        <v>564.38628092489796</v>
      </c>
      <c r="U142" s="40"/>
      <c r="W142" s="67" t="str">
        <f t="shared" si="72"/>
        <v>60</v>
      </c>
      <c r="X142" s="67" t="str">
        <f t="shared" si="73"/>
        <v>6000 KOMMUNALTEKNIKK</v>
      </c>
      <c r="Y142" s="67" t="str">
        <f t="shared" si="74"/>
        <v>6023 Renovasjon</v>
      </c>
      <c r="Z142" s="67" t="str">
        <f t="shared" si="75"/>
        <v>5.Holdes utenfor</v>
      </c>
      <c r="AA142" s="69">
        <f t="shared" si="76"/>
        <v>8305</v>
      </c>
      <c r="AB142" s="69">
        <f t="shared" si="77"/>
        <v>8305</v>
      </c>
      <c r="AC142" s="69">
        <f t="shared" si="78"/>
        <v>0</v>
      </c>
      <c r="AD142" s="69">
        <f t="shared" si="79"/>
        <v>0</v>
      </c>
      <c r="AE142" s="67" t="str">
        <f t="shared" si="80"/>
        <v>Karl Kjetil</v>
      </c>
      <c r="AF142" s="70">
        <f t="shared" si="81"/>
        <v>0</v>
      </c>
      <c r="AG142" s="70">
        <f t="shared" si="82"/>
        <v>0</v>
      </c>
      <c r="AH142" s="67" t="str">
        <f t="shared" si="83"/>
        <v>Utelates i kuttprosessen</v>
      </c>
      <c r="AI142" s="67"/>
    </row>
    <row r="143" spans="1:35" ht="15" x14ac:dyDescent="0.2">
      <c r="A143" t="str">
        <f t="shared" si="84"/>
        <v>60</v>
      </c>
      <c r="B143">
        <f t="shared" si="85"/>
        <v>6000</v>
      </c>
      <c r="C143" t="s">
        <v>745</v>
      </c>
      <c r="D143" t="s">
        <v>776</v>
      </c>
      <c r="E143" s="50" t="s">
        <v>1082</v>
      </c>
      <c r="F143" s="52">
        <f t="shared" si="86"/>
        <v>5</v>
      </c>
      <c r="G143" s="4">
        <f t="shared" si="67"/>
        <v>0</v>
      </c>
      <c r="H143" s="4">
        <v>959</v>
      </c>
      <c r="I143" s="53"/>
      <c r="J143" s="41">
        <f t="shared" si="87"/>
        <v>959</v>
      </c>
      <c r="K143" s="40">
        <f t="shared" si="68"/>
        <v>1.9770342424804667E-2</v>
      </c>
      <c r="L143" s="4">
        <f t="shared" si="88"/>
        <v>0</v>
      </c>
      <c r="M143" s="40">
        <f t="shared" si="69"/>
        <v>1.9770342424804667E-2</v>
      </c>
      <c r="N143" s="41">
        <f t="shared" si="89"/>
        <v>0</v>
      </c>
      <c r="O143">
        <v>1</v>
      </c>
      <c r="P143" t="str">
        <f>VLOOKUP(O143,Parametre!$A$12:$B$15,2,"USANN")</f>
        <v>Karl Kjetil</v>
      </c>
      <c r="Q143" s="40">
        <f t="shared" si="70"/>
        <v>0</v>
      </c>
      <c r="R143" s="40">
        <f t="shared" si="71"/>
        <v>0</v>
      </c>
      <c r="S143" s="40" t="str">
        <f>VLOOKUP(F143,Parametre!$A$3:$D$7,4,"USANN")</f>
        <v>Utelates i kuttprosessen</v>
      </c>
      <c r="T143" s="4">
        <f>VLOOKUP(B143,'årsverk_kost per årsverk'!$M$3:$Q$41,5)</f>
        <v>564.38628092489796</v>
      </c>
      <c r="U143" s="40"/>
      <c r="W143" s="67" t="str">
        <f t="shared" si="72"/>
        <v>60</v>
      </c>
      <c r="X143" s="67" t="str">
        <f t="shared" si="73"/>
        <v>6000 KOMMUNALTEKNIKK</v>
      </c>
      <c r="Y143" s="67" t="str">
        <f t="shared" si="74"/>
        <v>6024 Avfall næringsvirksomhet</v>
      </c>
      <c r="Z143" s="67" t="str">
        <f t="shared" si="75"/>
        <v>5.Holdes utenfor</v>
      </c>
      <c r="AA143" s="69">
        <f t="shared" si="76"/>
        <v>959</v>
      </c>
      <c r="AB143" s="69">
        <f t="shared" si="77"/>
        <v>959</v>
      </c>
      <c r="AC143" s="69">
        <f t="shared" si="78"/>
        <v>0</v>
      </c>
      <c r="AD143" s="69">
        <f t="shared" si="79"/>
        <v>0</v>
      </c>
      <c r="AE143" s="67" t="str">
        <f t="shared" si="80"/>
        <v>Karl Kjetil</v>
      </c>
      <c r="AF143" s="70">
        <f t="shared" si="81"/>
        <v>0</v>
      </c>
      <c r="AG143" s="70">
        <f t="shared" si="82"/>
        <v>0</v>
      </c>
      <c r="AH143" s="67" t="str">
        <f t="shared" si="83"/>
        <v>Utelates i kuttprosessen</v>
      </c>
      <c r="AI143" s="67"/>
    </row>
    <row r="144" spans="1:35" ht="15" x14ac:dyDescent="0.2">
      <c r="A144" t="str">
        <f t="shared" si="84"/>
        <v>60</v>
      </c>
      <c r="B144">
        <f t="shared" si="85"/>
        <v>6000</v>
      </c>
      <c r="C144" t="s">
        <v>745</v>
      </c>
      <c r="D144" t="s">
        <v>779</v>
      </c>
      <c r="E144" s="50" t="s">
        <v>1082</v>
      </c>
      <c r="F144" s="52">
        <f t="shared" si="86"/>
        <v>5</v>
      </c>
      <c r="G144" s="4">
        <f t="shared" si="67"/>
        <v>0</v>
      </c>
      <c r="H144" s="4">
        <v>176</v>
      </c>
      <c r="I144" s="53"/>
      <c r="J144" s="41">
        <f t="shared" si="87"/>
        <v>176</v>
      </c>
      <c r="K144" s="40">
        <f t="shared" si="68"/>
        <v>3.6283423011111799E-3</v>
      </c>
      <c r="L144" s="4">
        <f t="shared" si="88"/>
        <v>0</v>
      </c>
      <c r="M144" s="40">
        <f t="shared" si="69"/>
        <v>3.6283423011111799E-3</v>
      </c>
      <c r="N144" s="41">
        <f t="shared" si="89"/>
        <v>0</v>
      </c>
      <c r="O144">
        <v>1</v>
      </c>
      <c r="P144" t="str">
        <f>VLOOKUP(O144,Parametre!$A$12:$B$15,2,"USANN")</f>
        <v>Karl Kjetil</v>
      </c>
      <c r="Q144" s="40">
        <f t="shared" si="70"/>
        <v>0</v>
      </c>
      <c r="R144" s="40">
        <f t="shared" si="71"/>
        <v>0</v>
      </c>
      <c r="S144" s="40" t="str">
        <f>VLOOKUP(F144,Parametre!$A$3:$D$7,4,"USANN")</f>
        <v>Utelates i kuttprosessen</v>
      </c>
      <c r="T144" s="4">
        <f>VLOOKUP(B144,'årsverk_kost per årsverk'!$M$3:$Q$41,5)</f>
        <v>564.38628092489796</v>
      </c>
      <c r="U144" s="40"/>
      <c r="W144" s="67" t="str">
        <f t="shared" si="72"/>
        <v>60</v>
      </c>
      <c r="X144" s="67" t="str">
        <f t="shared" si="73"/>
        <v>6000 KOMMUNALTEKNIKK</v>
      </c>
      <c r="Y144" s="67" t="str">
        <f t="shared" si="74"/>
        <v>6025 Slam</v>
      </c>
      <c r="Z144" s="67" t="str">
        <f t="shared" si="75"/>
        <v>5.Holdes utenfor</v>
      </c>
      <c r="AA144" s="69">
        <f t="shared" si="76"/>
        <v>176</v>
      </c>
      <c r="AB144" s="69">
        <f t="shared" si="77"/>
        <v>176</v>
      </c>
      <c r="AC144" s="69">
        <f t="shared" si="78"/>
        <v>0</v>
      </c>
      <c r="AD144" s="69">
        <f t="shared" si="79"/>
        <v>0</v>
      </c>
      <c r="AE144" s="67" t="str">
        <f t="shared" si="80"/>
        <v>Karl Kjetil</v>
      </c>
      <c r="AF144" s="70">
        <f t="shared" si="81"/>
        <v>0</v>
      </c>
      <c r="AG144" s="70">
        <f t="shared" si="82"/>
        <v>0</v>
      </c>
      <c r="AH144" s="67" t="str">
        <f t="shared" si="83"/>
        <v>Utelates i kuttprosessen</v>
      </c>
      <c r="AI144" s="67"/>
    </row>
    <row r="145" spans="1:35" ht="15" x14ac:dyDescent="0.2">
      <c r="A145" t="str">
        <f t="shared" si="84"/>
        <v>60</v>
      </c>
      <c r="B145">
        <f t="shared" si="85"/>
        <v>6000</v>
      </c>
      <c r="C145" t="s">
        <v>745</v>
      </c>
      <c r="D145" t="s">
        <v>781</v>
      </c>
      <c r="E145" s="50" t="s">
        <v>1078</v>
      </c>
      <c r="F145" s="52">
        <f t="shared" si="86"/>
        <v>1</v>
      </c>
      <c r="G145" s="4">
        <f t="shared" si="67"/>
        <v>10000000</v>
      </c>
      <c r="H145" s="4">
        <v>2761</v>
      </c>
      <c r="I145" s="53"/>
      <c r="J145" s="41">
        <f t="shared" si="87"/>
        <v>2761</v>
      </c>
      <c r="K145" s="40">
        <f t="shared" si="68"/>
        <v>1.8951718078607415E-2</v>
      </c>
      <c r="L145" s="4">
        <f t="shared" si="88"/>
        <v>189.51718078607414</v>
      </c>
      <c r="M145" s="40">
        <f t="shared" si="69"/>
        <v>1.9016985108757042E-2</v>
      </c>
      <c r="N145" s="41">
        <f t="shared" si="89"/>
        <v>190.16985108757044</v>
      </c>
      <c r="O145">
        <v>1</v>
      </c>
      <c r="P145" t="str">
        <f>VLOOKUP(O145,Parametre!$A$12:$B$15,2,"USANN")</f>
        <v>Karl Kjetil</v>
      </c>
      <c r="Q145" s="40">
        <f t="shared" si="70"/>
        <v>0.33579338689009153</v>
      </c>
      <c r="R145" s="40">
        <f t="shared" si="71"/>
        <v>0.33694981170684418</v>
      </c>
      <c r="S145" s="40" t="str">
        <f>VLOOKUP(F145,Parametre!$A$3:$D$7,4,"USANN")</f>
        <v>Karl Kjetil og Arne</v>
      </c>
      <c r="T145" s="4">
        <f>VLOOKUP(B145,'årsverk_kost per årsverk'!$M$3:$Q$41,5)</f>
        <v>564.38628092489796</v>
      </c>
      <c r="U145" s="40"/>
      <c r="W145" s="67" t="str">
        <f t="shared" si="72"/>
        <v>60</v>
      </c>
      <c r="X145" s="67" t="str">
        <f t="shared" si="73"/>
        <v>6000 KOMMUNALTEKNIKK</v>
      </c>
      <c r="Y145" s="67" t="str">
        <f t="shared" si="74"/>
        <v>6026 Park</v>
      </c>
      <c r="Z145" s="67" t="str">
        <f t="shared" si="75"/>
        <v>1.Admin, teknisk og kultur</v>
      </c>
      <c r="AA145" s="69">
        <f t="shared" si="76"/>
        <v>2761</v>
      </c>
      <c r="AB145" s="69">
        <f t="shared" si="77"/>
        <v>2761</v>
      </c>
      <c r="AC145" s="69">
        <f t="shared" si="78"/>
        <v>189.51718078607414</v>
      </c>
      <c r="AD145" s="69">
        <f t="shared" si="79"/>
        <v>190.16985108757044</v>
      </c>
      <c r="AE145" s="67" t="str">
        <f t="shared" si="80"/>
        <v>Karl Kjetil</v>
      </c>
      <c r="AF145" s="70">
        <f t="shared" si="81"/>
        <v>0.33579338689009153</v>
      </c>
      <c r="AG145" s="70">
        <f t="shared" si="82"/>
        <v>0.33694981170684418</v>
      </c>
      <c r="AH145" s="67" t="str">
        <f t="shared" si="83"/>
        <v>Karl Kjetil og Arne</v>
      </c>
      <c r="AI145" s="67"/>
    </row>
    <row r="146" spans="1:35" ht="15" x14ac:dyDescent="0.2">
      <c r="A146" t="str">
        <f t="shared" si="84"/>
        <v>60</v>
      </c>
      <c r="B146">
        <f t="shared" si="85"/>
        <v>6000</v>
      </c>
      <c r="C146" t="s">
        <v>745</v>
      </c>
      <c r="D146" t="s">
        <v>782</v>
      </c>
      <c r="E146" s="50" t="s">
        <v>1078</v>
      </c>
      <c r="F146" s="52">
        <f t="shared" si="86"/>
        <v>1</v>
      </c>
      <c r="G146" s="4">
        <f t="shared" si="67"/>
        <v>10000000</v>
      </c>
      <c r="H146" s="4">
        <v>183</v>
      </c>
      <c r="I146" s="53"/>
      <c r="J146" s="41">
        <f t="shared" si="87"/>
        <v>183</v>
      </c>
      <c r="K146" s="40">
        <f t="shared" si="68"/>
        <v>1.2561261892014332E-3</v>
      </c>
      <c r="L146" s="4">
        <f t="shared" si="88"/>
        <v>12.561261892014333</v>
      </c>
      <c r="M146" s="40">
        <f t="shared" si="69"/>
        <v>1.2604521097075475E-3</v>
      </c>
      <c r="N146" s="41">
        <f t="shared" si="89"/>
        <v>12.604521097075477</v>
      </c>
      <c r="O146">
        <v>1</v>
      </c>
      <c r="P146" t="str">
        <f>VLOOKUP(O146,Parametre!$A$12:$B$15,2,"USANN")</f>
        <v>Karl Kjetil</v>
      </c>
      <c r="Q146" s="40">
        <f t="shared" si="70"/>
        <v>2.2256497573664165E-2</v>
      </c>
      <c r="R146" s="40">
        <f t="shared" si="71"/>
        <v>2.2333145795853854E-2</v>
      </c>
      <c r="S146" s="40" t="str">
        <f>VLOOKUP(F146,Parametre!$A$3:$D$7,4,"USANN")</f>
        <v>Karl Kjetil og Arne</v>
      </c>
      <c r="T146" s="4">
        <f>VLOOKUP(B146,'årsverk_kost per årsverk'!$M$3:$Q$41,5)</f>
        <v>564.38628092489796</v>
      </c>
      <c r="U146" s="40"/>
      <c r="W146" s="67" t="str">
        <f t="shared" si="72"/>
        <v>60</v>
      </c>
      <c r="X146" s="67" t="str">
        <f t="shared" si="73"/>
        <v>6000 KOMMUNALTEKNIKK</v>
      </c>
      <c r="Y146" s="67" t="str">
        <f t="shared" si="74"/>
        <v>6027 Utenomhus</v>
      </c>
      <c r="Z146" s="67" t="str">
        <f t="shared" si="75"/>
        <v>1.Admin, teknisk og kultur</v>
      </c>
      <c r="AA146" s="69">
        <f t="shared" si="76"/>
        <v>183</v>
      </c>
      <c r="AB146" s="69">
        <f t="shared" si="77"/>
        <v>183</v>
      </c>
      <c r="AC146" s="69">
        <f t="shared" si="78"/>
        <v>12.561261892014333</v>
      </c>
      <c r="AD146" s="69">
        <f t="shared" si="79"/>
        <v>12.604521097075477</v>
      </c>
      <c r="AE146" s="67" t="str">
        <f t="shared" si="80"/>
        <v>Karl Kjetil</v>
      </c>
      <c r="AF146" s="70">
        <f t="shared" si="81"/>
        <v>2.2256497573664165E-2</v>
      </c>
      <c r="AG146" s="70">
        <f t="shared" si="82"/>
        <v>2.2333145795853854E-2</v>
      </c>
      <c r="AH146" s="67" t="str">
        <f t="shared" si="83"/>
        <v>Karl Kjetil og Arne</v>
      </c>
      <c r="AI146" s="67"/>
    </row>
    <row r="147" spans="1:35" ht="15" x14ac:dyDescent="0.2">
      <c r="A147" t="str">
        <f t="shared" si="84"/>
        <v>62</v>
      </c>
      <c r="B147">
        <f t="shared" si="85"/>
        <v>6200</v>
      </c>
      <c r="C147" t="s">
        <v>784</v>
      </c>
      <c r="D147" t="s">
        <v>785</v>
      </c>
      <c r="E147" s="50" t="s">
        <v>1078</v>
      </c>
      <c r="F147" s="52">
        <f t="shared" si="86"/>
        <v>1</v>
      </c>
      <c r="G147" s="4">
        <f t="shared" si="67"/>
        <v>10000000</v>
      </c>
      <c r="H147" s="4">
        <v>3647</v>
      </c>
      <c r="I147" s="53"/>
      <c r="J147" s="41">
        <f t="shared" si="87"/>
        <v>3647</v>
      </c>
      <c r="K147" s="40">
        <f t="shared" si="68"/>
        <v>2.5033290776052607E-2</v>
      </c>
      <c r="L147" s="4">
        <f t="shared" si="88"/>
        <v>250.33290776052607</v>
      </c>
      <c r="M147" s="40">
        <f t="shared" si="69"/>
        <v>2.511950188034659E-2</v>
      </c>
      <c r="N147" s="41">
        <f t="shared" si="89"/>
        <v>251.1950188034659</v>
      </c>
      <c r="O147">
        <v>1</v>
      </c>
      <c r="P147" t="str">
        <f>VLOOKUP(O147,Parametre!$A$12:$B$15,2,"USANN")</f>
        <v>Karl Kjetil</v>
      </c>
      <c r="Q147" s="40">
        <f t="shared" si="70"/>
        <v>0.27797704878716467</v>
      </c>
      <c r="R147" s="40">
        <f t="shared" si="71"/>
        <v>0.27893436233250363</v>
      </c>
      <c r="S147" s="40" t="str">
        <f>VLOOKUP(F147,Parametre!$A$3:$D$7,4,"USANN")</f>
        <v>Karl Kjetil og Arne</v>
      </c>
      <c r="T147" s="4">
        <f>VLOOKUP(B147,'årsverk_kost per årsverk'!$M$3:$Q$41,5)</f>
        <v>900.55243356510141</v>
      </c>
      <c r="U147" s="40"/>
      <c r="W147" s="67" t="str">
        <f t="shared" si="72"/>
        <v>62</v>
      </c>
      <c r="X147" s="67" t="str">
        <f t="shared" si="73"/>
        <v>6200 PLAN OG BYGGESAK</v>
      </c>
      <c r="Y147" s="67" t="str">
        <f t="shared" si="74"/>
        <v>6200 Bygningssjefens kontor</v>
      </c>
      <c r="Z147" s="67" t="str">
        <f t="shared" si="75"/>
        <v>1.Admin, teknisk og kultur</v>
      </c>
      <c r="AA147" s="69">
        <f t="shared" si="76"/>
        <v>3647</v>
      </c>
      <c r="AB147" s="69">
        <f t="shared" si="77"/>
        <v>3647</v>
      </c>
      <c r="AC147" s="69">
        <f t="shared" si="78"/>
        <v>250.33290776052607</v>
      </c>
      <c r="AD147" s="69">
        <f t="shared" si="79"/>
        <v>251.1950188034659</v>
      </c>
      <c r="AE147" s="67" t="str">
        <f t="shared" si="80"/>
        <v>Karl Kjetil</v>
      </c>
      <c r="AF147" s="70">
        <f t="shared" si="81"/>
        <v>0.27797704878716467</v>
      </c>
      <c r="AG147" s="70">
        <f t="shared" si="82"/>
        <v>0.27893436233250363</v>
      </c>
      <c r="AH147" s="67" t="str">
        <f t="shared" si="83"/>
        <v>Karl Kjetil og Arne</v>
      </c>
      <c r="AI147" s="67"/>
    </row>
    <row r="148" spans="1:35" ht="15" x14ac:dyDescent="0.2">
      <c r="A148" t="str">
        <f t="shared" si="84"/>
        <v>62</v>
      </c>
      <c r="B148">
        <f t="shared" si="85"/>
        <v>6200</v>
      </c>
      <c r="C148" t="s">
        <v>784</v>
      </c>
      <c r="D148" t="s">
        <v>787</v>
      </c>
      <c r="E148" s="50" t="s">
        <v>1078</v>
      </c>
      <c r="F148" s="52">
        <f t="shared" si="86"/>
        <v>1</v>
      </c>
      <c r="G148" s="4">
        <f t="shared" si="67"/>
        <v>10000000</v>
      </c>
      <c r="H148" s="4">
        <v>3552</v>
      </c>
      <c r="I148" s="53"/>
      <c r="J148" s="41">
        <f t="shared" si="87"/>
        <v>3552</v>
      </c>
      <c r="K148" s="40">
        <f t="shared" si="68"/>
        <v>2.4381203410073719E-2</v>
      </c>
      <c r="L148" s="4">
        <f t="shared" si="88"/>
        <v>243.81203410073718</v>
      </c>
      <c r="M148" s="40">
        <f t="shared" si="69"/>
        <v>2.4465168817930105E-2</v>
      </c>
      <c r="N148" s="41">
        <f t="shared" si="89"/>
        <v>244.65168817930103</v>
      </c>
      <c r="O148">
        <v>1</v>
      </c>
      <c r="P148" t="str">
        <f>VLOOKUP(O148,Parametre!$A$12:$B$15,2,"USANN")</f>
        <v>Karl Kjetil</v>
      </c>
      <c r="Q148" s="40">
        <f t="shared" si="70"/>
        <v>0.27073607822648993</v>
      </c>
      <c r="R148" s="40">
        <f t="shared" si="71"/>
        <v>0.27166845489581926</v>
      </c>
      <c r="S148" s="40" t="str">
        <f>VLOOKUP(F148,Parametre!$A$3:$D$7,4,"USANN")</f>
        <v>Karl Kjetil og Arne</v>
      </c>
      <c r="T148" s="4">
        <f>VLOOKUP(B148,'årsverk_kost per årsverk'!$M$3:$Q$41,5)</f>
        <v>900.55243356510141</v>
      </c>
      <c r="U148" s="40"/>
      <c r="W148" s="67" t="str">
        <f t="shared" si="72"/>
        <v>62</v>
      </c>
      <c r="X148" s="67" t="str">
        <f t="shared" si="73"/>
        <v>6200 PLAN OG BYGGESAK</v>
      </c>
      <c r="Y148" s="67" t="str">
        <f t="shared" si="74"/>
        <v>6201 Oppmålingsavdelingen</v>
      </c>
      <c r="Z148" s="67" t="str">
        <f t="shared" si="75"/>
        <v>1.Admin, teknisk og kultur</v>
      </c>
      <c r="AA148" s="69">
        <f t="shared" si="76"/>
        <v>3552</v>
      </c>
      <c r="AB148" s="69">
        <f t="shared" si="77"/>
        <v>3552</v>
      </c>
      <c r="AC148" s="69">
        <f t="shared" si="78"/>
        <v>243.81203410073718</v>
      </c>
      <c r="AD148" s="69">
        <f t="shared" si="79"/>
        <v>244.65168817930103</v>
      </c>
      <c r="AE148" s="67" t="str">
        <f t="shared" si="80"/>
        <v>Karl Kjetil</v>
      </c>
      <c r="AF148" s="70">
        <f t="shared" si="81"/>
        <v>0.27073607822648993</v>
      </c>
      <c r="AG148" s="70">
        <f t="shared" si="82"/>
        <v>0.27166845489581926</v>
      </c>
      <c r="AH148" s="67" t="str">
        <f t="shared" si="83"/>
        <v>Karl Kjetil og Arne</v>
      </c>
      <c r="AI148" s="67"/>
    </row>
    <row r="149" spans="1:35" ht="15" x14ac:dyDescent="0.2">
      <c r="A149" t="str">
        <f t="shared" si="84"/>
        <v>62</v>
      </c>
      <c r="B149">
        <f t="shared" si="85"/>
        <v>6200</v>
      </c>
      <c r="C149" t="s">
        <v>784</v>
      </c>
      <c r="D149" t="s">
        <v>788</v>
      </c>
      <c r="E149" s="50" t="s">
        <v>1078</v>
      </c>
      <c r="F149" s="52">
        <f t="shared" si="86"/>
        <v>1</v>
      </c>
      <c r="G149" s="4">
        <f t="shared" si="67"/>
        <v>10000000</v>
      </c>
      <c r="H149" s="4">
        <v>7347</v>
      </c>
      <c r="I149" s="53"/>
      <c r="J149" s="41">
        <f t="shared" si="87"/>
        <v>7347</v>
      </c>
      <c r="K149" s="40">
        <f t="shared" si="68"/>
        <v>5.0430377661546066E-2</v>
      </c>
      <c r="L149" s="4">
        <f t="shared" si="88"/>
        <v>504.30377661546066</v>
      </c>
      <c r="M149" s="40">
        <f t="shared" si="69"/>
        <v>5.0604052732357116E-2</v>
      </c>
      <c r="N149" s="41">
        <f t="shared" si="89"/>
        <v>506.04052732357115</v>
      </c>
      <c r="O149">
        <v>1</v>
      </c>
      <c r="P149" t="str">
        <f>VLOOKUP(O149,Parametre!$A$12:$B$15,2,"USANN")</f>
        <v>Karl Kjetil</v>
      </c>
      <c r="Q149" s="40">
        <f t="shared" si="70"/>
        <v>0.55999379693975837</v>
      </c>
      <c r="R149" s="40">
        <f t="shared" si="71"/>
        <v>0.56192233618231535</v>
      </c>
      <c r="S149" s="40" t="str">
        <f>VLOOKUP(F149,Parametre!$A$3:$D$7,4,"USANN")</f>
        <v>Karl Kjetil og Arne</v>
      </c>
      <c r="T149" s="4">
        <f>VLOOKUP(B149,'årsverk_kost per årsverk'!$M$3:$Q$41,5)</f>
        <v>900.55243356510141</v>
      </c>
      <c r="U149" s="40"/>
      <c r="W149" s="67" t="str">
        <f t="shared" si="72"/>
        <v>62</v>
      </c>
      <c r="X149" s="67" t="str">
        <f t="shared" si="73"/>
        <v>6200 PLAN OG BYGGESAK</v>
      </c>
      <c r="Y149" s="67" t="str">
        <f t="shared" si="74"/>
        <v>6202 Selvkost Plan og byggesak</v>
      </c>
      <c r="Z149" s="67" t="str">
        <f t="shared" si="75"/>
        <v>1.Admin, teknisk og kultur</v>
      </c>
      <c r="AA149" s="69">
        <f t="shared" si="76"/>
        <v>7347</v>
      </c>
      <c r="AB149" s="69">
        <f t="shared" si="77"/>
        <v>7347</v>
      </c>
      <c r="AC149" s="69">
        <f t="shared" si="78"/>
        <v>504.30377661546066</v>
      </c>
      <c r="AD149" s="69">
        <f t="shared" si="79"/>
        <v>506.04052732357115</v>
      </c>
      <c r="AE149" s="67" t="str">
        <f t="shared" si="80"/>
        <v>Karl Kjetil</v>
      </c>
      <c r="AF149" s="70">
        <f t="shared" si="81"/>
        <v>0.55999379693975837</v>
      </c>
      <c r="AG149" s="70">
        <f t="shared" si="82"/>
        <v>0.56192233618231535</v>
      </c>
      <c r="AH149" s="67" t="str">
        <f t="shared" si="83"/>
        <v>Karl Kjetil og Arne</v>
      </c>
      <c r="AI149" s="67"/>
    </row>
    <row r="150" spans="1:35" ht="15" x14ac:dyDescent="0.2">
      <c r="A150" t="str">
        <f t="shared" si="84"/>
        <v>64</v>
      </c>
      <c r="B150">
        <f t="shared" si="85"/>
        <v>6400</v>
      </c>
      <c r="C150" t="s">
        <v>790</v>
      </c>
      <c r="D150" t="s">
        <v>791</v>
      </c>
      <c r="E150" s="50" t="s">
        <v>1078</v>
      </c>
      <c r="F150" s="52">
        <f t="shared" si="86"/>
        <v>1</v>
      </c>
      <c r="G150" s="4">
        <f t="shared" si="67"/>
        <v>10000000</v>
      </c>
      <c r="H150" s="4">
        <v>6431</v>
      </c>
      <c r="I150" s="53"/>
      <c r="J150" s="41">
        <f t="shared" si="87"/>
        <v>6431</v>
      </c>
      <c r="K150" s="40">
        <f t="shared" si="68"/>
        <v>4.4142882638002277E-2</v>
      </c>
      <c r="L150" s="4">
        <f t="shared" si="88"/>
        <v>441.42882638002283</v>
      </c>
      <c r="M150" s="40">
        <f t="shared" si="69"/>
        <v>4.4294904467372886E-2</v>
      </c>
      <c r="N150" s="41">
        <f t="shared" si="89"/>
        <v>442.94904467372885</v>
      </c>
      <c r="O150">
        <v>1</v>
      </c>
      <c r="P150" t="str">
        <f>VLOOKUP(O150,Parametre!$A$12:$B$15,2,"USANN")</f>
        <v>Karl Kjetil</v>
      </c>
      <c r="Q150" s="40">
        <f t="shared" si="70"/>
        <v>0.82545204300968145</v>
      </c>
      <c r="R150" s="40">
        <f t="shared" si="71"/>
        <v>0.82829478281589441</v>
      </c>
      <c r="S150" s="40" t="str">
        <f>VLOOKUP(F150,Parametre!$A$3:$D$7,4,"USANN")</f>
        <v>Karl Kjetil og Arne</v>
      </c>
      <c r="T150" s="4">
        <f>VLOOKUP(B150,'årsverk_kost per årsverk'!$M$3:$Q$41,5)</f>
        <v>534.77222585885033</v>
      </c>
      <c r="U150" s="40"/>
      <c r="W150" s="67" t="str">
        <f t="shared" si="72"/>
        <v>64</v>
      </c>
      <c r="X150" s="67" t="str">
        <f t="shared" si="73"/>
        <v>6400 EIENDOMSDRIFT</v>
      </c>
      <c r="Y150" s="67" t="str">
        <f t="shared" si="74"/>
        <v>6400 Administrasjon</v>
      </c>
      <c r="Z150" s="67" t="str">
        <f t="shared" si="75"/>
        <v>1.Admin, teknisk og kultur</v>
      </c>
      <c r="AA150" s="69">
        <f t="shared" si="76"/>
        <v>6431</v>
      </c>
      <c r="AB150" s="69">
        <f t="shared" si="77"/>
        <v>6431</v>
      </c>
      <c r="AC150" s="69">
        <f t="shared" si="78"/>
        <v>441.42882638002283</v>
      </c>
      <c r="AD150" s="69">
        <f t="shared" si="79"/>
        <v>442.94904467372885</v>
      </c>
      <c r="AE150" s="67" t="str">
        <f t="shared" si="80"/>
        <v>Karl Kjetil</v>
      </c>
      <c r="AF150" s="70">
        <f t="shared" si="81"/>
        <v>0.82545204300968145</v>
      </c>
      <c r="AG150" s="70">
        <f t="shared" si="82"/>
        <v>0.82829478281589441</v>
      </c>
      <c r="AH150" s="67" t="str">
        <f t="shared" si="83"/>
        <v>Karl Kjetil og Arne</v>
      </c>
      <c r="AI150" s="67"/>
    </row>
    <row r="151" spans="1:35" ht="15" x14ac:dyDescent="0.2">
      <c r="A151" t="str">
        <f t="shared" si="84"/>
        <v>64</v>
      </c>
      <c r="B151">
        <f t="shared" si="85"/>
        <v>6400</v>
      </c>
      <c r="C151" t="s">
        <v>790</v>
      </c>
      <c r="D151" t="s">
        <v>793</v>
      </c>
      <c r="E151" s="50" t="s">
        <v>1078</v>
      </c>
      <c r="F151" s="52">
        <f t="shared" si="86"/>
        <v>1</v>
      </c>
      <c r="G151" s="4">
        <f t="shared" si="67"/>
        <v>10000000</v>
      </c>
      <c r="H151" s="4">
        <v>17661</v>
      </c>
      <c r="I151" s="53"/>
      <c r="J151" s="41">
        <f t="shared" si="87"/>
        <v>17661</v>
      </c>
      <c r="K151" s="40">
        <f t="shared" si="68"/>
        <v>0.12122647337424323</v>
      </c>
      <c r="L151" s="4">
        <f t="shared" si="88"/>
        <v>1212.2647337424323</v>
      </c>
      <c r="M151" s="40">
        <f t="shared" si="69"/>
        <v>0.12164396016144807</v>
      </c>
      <c r="N151" s="41">
        <f t="shared" si="89"/>
        <v>1216.4396016144808</v>
      </c>
      <c r="O151">
        <v>1</v>
      </c>
      <c r="P151" t="str">
        <f>VLOOKUP(O151,Parametre!$A$12:$B$15,2,"USANN")</f>
        <v>Karl Kjetil</v>
      </c>
      <c r="Q151" s="40">
        <f t="shared" si="70"/>
        <v>2.2668805056124994</v>
      </c>
      <c r="R151" s="40">
        <f t="shared" si="71"/>
        <v>2.2746873206828662</v>
      </c>
      <c r="S151" s="40" t="str">
        <f>VLOOKUP(F151,Parametre!$A$3:$D$7,4,"USANN")</f>
        <v>Karl Kjetil og Arne</v>
      </c>
      <c r="T151" s="4">
        <f>VLOOKUP(B151,'årsverk_kost per årsverk'!$M$3:$Q$41,5)</f>
        <v>534.77222585885033</v>
      </c>
      <c r="U151" s="40"/>
      <c r="W151" s="67" t="str">
        <f t="shared" si="72"/>
        <v>64</v>
      </c>
      <c r="X151" s="67" t="str">
        <f t="shared" si="73"/>
        <v>6400 EIENDOMSDRIFT</v>
      </c>
      <c r="Y151" s="67" t="str">
        <f t="shared" si="74"/>
        <v>6415 Renhold</v>
      </c>
      <c r="Z151" s="67" t="str">
        <f t="shared" si="75"/>
        <v>1.Admin, teknisk og kultur</v>
      </c>
      <c r="AA151" s="69">
        <f t="shared" si="76"/>
        <v>17661</v>
      </c>
      <c r="AB151" s="69">
        <f t="shared" si="77"/>
        <v>17661</v>
      </c>
      <c r="AC151" s="69">
        <f t="shared" si="78"/>
        <v>1212.2647337424323</v>
      </c>
      <c r="AD151" s="69">
        <f t="shared" si="79"/>
        <v>1216.4396016144808</v>
      </c>
      <c r="AE151" s="67" t="str">
        <f t="shared" si="80"/>
        <v>Karl Kjetil</v>
      </c>
      <c r="AF151" s="70">
        <f t="shared" si="81"/>
        <v>2.2668805056124994</v>
      </c>
      <c r="AG151" s="70">
        <f t="shared" si="82"/>
        <v>2.2746873206828662</v>
      </c>
      <c r="AH151" s="67" t="str">
        <f t="shared" si="83"/>
        <v>Karl Kjetil og Arne</v>
      </c>
      <c r="AI151" s="67"/>
    </row>
    <row r="152" spans="1:35" ht="15" x14ac:dyDescent="0.2">
      <c r="A152" t="str">
        <f t="shared" si="84"/>
        <v>64</v>
      </c>
      <c r="B152">
        <f t="shared" si="85"/>
        <v>6400</v>
      </c>
      <c r="C152" t="s">
        <v>790</v>
      </c>
      <c r="D152" t="s">
        <v>795</v>
      </c>
      <c r="E152" s="50" t="s">
        <v>1078</v>
      </c>
      <c r="F152" s="52">
        <f t="shared" si="86"/>
        <v>1</v>
      </c>
      <c r="G152" s="4">
        <f t="shared" si="67"/>
        <v>10000000</v>
      </c>
      <c r="H152" s="4">
        <v>1535</v>
      </c>
      <c r="I152" s="53"/>
      <c r="J152" s="41">
        <f t="shared" si="87"/>
        <v>1535</v>
      </c>
      <c r="K152" s="40">
        <f t="shared" si="68"/>
        <v>1.0536359018711475E-2</v>
      </c>
      <c r="L152" s="4">
        <f t="shared" si="88"/>
        <v>105.36359018711475</v>
      </c>
      <c r="M152" s="40">
        <f t="shared" si="69"/>
        <v>1.0572644745361123E-2</v>
      </c>
      <c r="N152" s="41">
        <f t="shared" si="89"/>
        <v>105.72644745361123</v>
      </c>
      <c r="O152">
        <v>1</v>
      </c>
      <c r="P152" t="str">
        <f>VLOOKUP(O152,Parametre!$A$12:$B$15,2,"USANN")</f>
        <v>Karl Kjetil</v>
      </c>
      <c r="Q152" s="40">
        <f t="shared" si="70"/>
        <v>0.1970251727600468</v>
      </c>
      <c r="R152" s="40">
        <f t="shared" si="71"/>
        <v>0.19770369952144268</v>
      </c>
      <c r="S152" s="40" t="str">
        <f>VLOOKUP(F152,Parametre!$A$3:$D$7,4,"USANN")</f>
        <v>Karl Kjetil og Arne</v>
      </c>
      <c r="T152" s="4">
        <f>VLOOKUP(B152,'årsverk_kost per årsverk'!$M$3:$Q$41,5)</f>
        <v>534.77222585885033</v>
      </c>
      <c r="U152" s="40"/>
      <c r="W152" s="67" t="str">
        <f t="shared" si="72"/>
        <v>64</v>
      </c>
      <c r="X152" s="67" t="str">
        <f t="shared" si="73"/>
        <v>6400 EIENDOMSDRIFT</v>
      </c>
      <c r="Y152" s="67" t="str">
        <f t="shared" si="74"/>
        <v>6416 Boliger</v>
      </c>
      <c r="Z152" s="67" t="str">
        <f t="shared" si="75"/>
        <v>1.Admin, teknisk og kultur</v>
      </c>
      <c r="AA152" s="69">
        <f t="shared" si="76"/>
        <v>1535</v>
      </c>
      <c r="AB152" s="69">
        <f t="shared" si="77"/>
        <v>1535</v>
      </c>
      <c r="AC152" s="69">
        <f t="shared" si="78"/>
        <v>105.36359018711475</v>
      </c>
      <c r="AD152" s="69">
        <f t="shared" si="79"/>
        <v>105.72644745361123</v>
      </c>
      <c r="AE152" s="67" t="str">
        <f t="shared" si="80"/>
        <v>Karl Kjetil</v>
      </c>
      <c r="AF152" s="70">
        <f t="shared" si="81"/>
        <v>0.1970251727600468</v>
      </c>
      <c r="AG152" s="70">
        <f t="shared" si="82"/>
        <v>0.19770369952144268</v>
      </c>
      <c r="AH152" s="67" t="str">
        <f t="shared" si="83"/>
        <v>Karl Kjetil og Arne</v>
      </c>
      <c r="AI152" s="67"/>
    </row>
    <row r="153" spans="1:35" ht="15" x14ac:dyDescent="0.2">
      <c r="A153" t="str">
        <f t="shared" si="84"/>
        <v>64</v>
      </c>
      <c r="B153">
        <f t="shared" si="85"/>
        <v>6400</v>
      </c>
      <c r="C153" t="s">
        <v>790</v>
      </c>
      <c r="D153" t="s">
        <v>797</v>
      </c>
      <c r="E153" s="50" t="s">
        <v>1078</v>
      </c>
      <c r="F153" s="52">
        <f t="shared" si="86"/>
        <v>1</v>
      </c>
      <c r="G153" s="4">
        <f t="shared" si="67"/>
        <v>10000000</v>
      </c>
      <c r="H153" s="4">
        <v>297</v>
      </c>
      <c r="I153" s="53"/>
      <c r="J153" s="41">
        <f t="shared" si="87"/>
        <v>297</v>
      </c>
      <c r="K153" s="40">
        <f t="shared" si="68"/>
        <v>2.0386310283760966E-3</v>
      </c>
      <c r="L153" s="4">
        <f t="shared" si="88"/>
        <v>20.386310283760967</v>
      </c>
      <c r="M153" s="40">
        <f t="shared" si="69"/>
        <v>2.0456517846073313E-3</v>
      </c>
      <c r="N153" s="41">
        <f t="shared" si="89"/>
        <v>20.456517846073311</v>
      </c>
      <c r="O153">
        <v>1</v>
      </c>
      <c r="P153" t="str">
        <f>VLOOKUP(O153,Parametre!$A$12:$B$15,2,"USANN")</f>
        <v>Karl Kjetil</v>
      </c>
      <c r="Q153" s="40">
        <f t="shared" si="70"/>
        <v>3.81214829379374E-2</v>
      </c>
      <c r="R153" s="40">
        <f t="shared" si="71"/>
        <v>3.8252767920435485E-2</v>
      </c>
      <c r="S153" s="40" t="str">
        <f>VLOOKUP(F153,Parametre!$A$3:$D$7,4,"USANN")</f>
        <v>Karl Kjetil og Arne</v>
      </c>
      <c r="T153" s="4">
        <f>VLOOKUP(B153,'årsverk_kost per årsverk'!$M$3:$Q$41,5)</f>
        <v>534.77222585885033</v>
      </c>
      <c r="U153" s="40"/>
      <c r="W153" s="67" t="str">
        <f t="shared" si="72"/>
        <v>64</v>
      </c>
      <c r="X153" s="67" t="str">
        <f t="shared" si="73"/>
        <v>6400 EIENDOMSDRIFT</v>
      </c>
      <c r="Y153" s="67" t="str">
        <f t="shared" si="74"/>
        <v>6417 Forretnings- og administrasjonsbygg</v>
      </c>
      <c r="Z153" s="67" t="str">
        <f t="shared" si="75"/>
        <v>1.Admin, teknisk og kultur</v>
      </c>
      <c r="AA153" s="69">
        <f t="shared" si="76"/>
        <v>297</v>
      </c>
      <c r="AB153" s="69">
        <f t="shared" si="77"/>
        <v>297</v>
      </c>
      <c r="AC153" s="69">
        <f t="shared" si="78"/>
        <v>20.386310283760967</v>
      </c>
      <c r="AD153" s="69">
        <f t="shared" si="79"/>
        <v>20.456517846073311</v>
      </c>
      <c r="AE153" s="67" t="str">
        <f t="shared" si="80"/>
        <v>Karl Kjetil</v>
      </c>
      <c r="AF153" s="70">
        <f t="shared" si="81"/>
        <v>3.81214829379374E-2</v>
      </c>
      <c r="AG153" s="70">
        <f t="shared" si="82"/>
        <v>3.8252767920435485E-2</v>
      </c>
      <c r="AH153" s="67" t="str">
        <f t="shared" si="83"/>
        <v>Karl Kjetil og Arne</v>
      </c>
      <c r="AI153" s="67"/>
    </row>
    <row r="154" spans="1:35" ht="15" x14ac:dyDescent="0.2">
      <c r="A154" t="str">
        <f t="shared" si="84"/>
        <v>64</v>
      </c>
      <c r="B154">
        <f t="shared" si="85"/>
        <v>6400</v>
      </c>
      <c r="C154" t="s">
        <v>790</v>
      </c>
      <c r="D154" t="s">
        <v>798</v>
      </c>
      <c r="E154" s="50" t="s">
        <v>1078</v>
      </c>
      <c r="F154" s="52">
        <f t="shared" si="86"/>
        <v>1</v>
      </c>
      <c r="G154" s="4">
        <f t="shared" si="67"/>
        <v>10000000</v>
      </c>
      <c r="H154" s="4">
        <v>32</v>
      </c>
      <c r="I154" s="53"/>
      <c r="J154" s="41">
        <f t="shared" si="87"/>
        <v>32</v>
      </c>
      <c r="K154" s="40">
        <f t="shared" si="68"/>
        <v>2.1965048117183531E-4</v>
      </c>
      <c r="L154" s="4">
        <f t="shared" si="88"/>
        <v>2.1965048117183534</v>
      </c>
      <c r="M154" s="40">
        <f t="shared" si="69"/>
        <v>2.2040692628765859E-4</v>
      </c>
      <c r="N154" s="41">
        <f t="shared" si="89"/>
        <v>2.2040692628765859</v>
      </c>
      <c r="O154">
        <v>1</v>
      </c>
      <c r="P154" t="str">
        <f>VLOOKUP(O154,Parametre!$A$12:$B$15,2,"USANN")</f>
        <v>Karl Kjetil</v>
      </c>
      <c r="Q154" s="40">
        <f t="shared" si="70"/>
        <v>4.1073651650302924E-3</v>
      </c>
      <c r="R154" s="40">
        <f t="shared" si="71"/>
        <v>4.1215103483297497E-3</v>
      </c>
      <c r="S154" s="40" t="str">
        <f>VLOOKUP(F154,Parametre!$A$3:$D$7,4,"USANN")</f>
        <v>Karl Kjetil og Arne</v>
      </c>
      <c r="T154" s="4">
        <f>VLOOKUP(B154,'årsverk_kost per årsverk'!$M$3:$Q$41,5)</f>
        <v>534.77222585885033</v>
      </c>
      <c r="U154" s="40"/>
      <c r="W154" s="67" t="str">
        <f t="shared" si="72"/>
        <v>64</v>
      </c>
      <c r="X154" s="67" t="str">
        <f t="shared" si="73"/>
        <v>6400 EIENDOMSDRIFT</v>
      </c>
      <c r="Y154" s="67" t="str">
        <f t="shared" si="74"/>
        <v>6418 Kulturbygg</v>
      </c>
      <c r="Z154" s="67" t="str">
        <f t="shared" si="75"/>
        <v>1.Admin, teknisk og kultur</v>
      </c>
      <c r="AA154" s="69">
        <f t="shared" si="76"/>
        <v>32</v>
      </c>
      <c r="AB154" s="69">
        <f t="shared" si="77"/>
        <v>32</v>
      </c>
      <c r="AC154" s="69">
        <f t="shared" si="78"/>
        <v>2.1965048117183534</v>
      </c>
      <c r="AD154" s="69">
        <f t="shared" si="79"/>
        <v>2.2040692628765859</v>
      </c>
      <c r="AE154" s="67" t="str">
        <f t="shared" si="80"/>
        <v>Karl Kjetil</v>
      </c>
      <c r="AF154" s="70">
        <f t="shared" si="81"/>
        <v>4.1073651650302924E-3</v>
      </c>
      <c r="AG154" s="70">
        <f t="shared" si="82"/>
        <v>4.1215103483297497E-3</v>
      </c>
      <c r="AH154" s="67" t="str">
        <f t="shared" si="83"/>
        <v>Karl Kjetil og Arne</v>
      </c>
      <c r="AI154" s="67"/>
    </row>
    <row r="155" spans="1:35" ht="15" x14ac:dyDescent="0.2">
      <c r="A155" t="str">
        <f t="shared" si="84"/>
        <v>64</v>
      </c>
      <c r="B155">
        <f t="shared" si="85"/>
        <v>6400</v>
      </c>
      <c r="C155" t="s">
        <v>790</v>
      </c>
      <c r="D155" t="s">
        <v>799</v>
      </c>
      <c r="E155" s="50" t="s">
        <v>1078</v>
      </c>
      <c r="F155" s="52">
        <f t="shared" si="86"/>
        <v>1</v>
      </c>
      <c r="G155" s="4">
        <f t="shared" si="67"/>
        <v>10000000</v>
      </c>
      <c r="H155" s="4">
        <v>7979</v>
      </c>
      <c r="I155" s="53"/>
      <c r="J155" s="41">
        <f t="shared" si="87"/>
        <v>7979</v>
      </c>
      <c r="K155" s="40">
        <f t="shared" si="68"/>
        <v>5.4768474664689815E-2</v>
      </c>
      <c r="L155" s="4">
        <f t="shared" si="88"/>
        <v>547.68474664689813</v>
      </c>
      <c r="M155" s="40">
        <f t="shared" si="69"/>
        <v>5.4957089526538369E-2</v>
      </c>
      <c r="N155" s="41">
        <f t="shared" si="89"/>
        <v>549.57089526538368</v>
      </c>
      <c r="O155">
        <v>1</v>
      </c>
      <c r="P155" t="str">
        <f>VLOOKUP(O155,Parametre!$A$12:$B$15,2,"USANN")</f>
        <v>Karl Kjetil</v>
      </c>
      <c r="Q155" s="40">
        <f t="shared" si="70"/>
        <v>1.0241458328680217</v>
      </c>
      <c r="R155" s="40">
        <f t="shared" si="71"/>
        <v>1.027672845916346</v>
      </c>
      <c r="S155" s="40" t="str">
        <f>VLOOKUP(F155,Parametre!$A$3:$D$7,4,"USANN")</f>
        <v>Karl Kjetil og Arne</v>
      </c>
      <c r="T155" s="4">
        <f>VLOOKUP(B155,'årsverk_kost per årsverk'!$M$3:$Q$41,5)</f>
        <v>534.77222585885033</v>
      </c>
      <c r="U155" s="40"/>
      <c r="W155" s="67" t="str">
        <f t="shared" si="72"/>
        <v>64</v>
      </c>
      <c r="X155" s="67" t="str">
        <f t="shared" si="73"/>
        <v>6400 EIENDOMSDRIFT</v>
      </c>
      <c r="Y155" s="67" t="str">
        <f t="shared" si="74"/>
        <v>6419 Formålsbygg</v>
      </c>
      <c r="Z155" s="67" t="str">
        <f t="shared" si="75"/>
        <v>1.Admin, teknisk og kultur</v>
      </c>
      <c r="AA155" s="69">
        <f t="shared" si="76"/>
        <v>7979</v>
      </c>
      <c r="AB155" s="69">
        <f t="shared" si="77"/>
        <v>7979</v>
      </c>
      <c r="AC155" s="69">
        <f t="shared" si="78"/>
        <v>547.68474664689813</v>
      </c>
      <c r="AD155" s="69">
        <f t="shared" si="79"/>
        <v>549.57089526538368</v>
      </c>
      <c r="AE155" s="67" t="str">
        <f t="shared" si="80"/>
        <v>Karl Kjetil</v>
      </c>
      <c r="AF155" s="70">
        <f t="shared" si="81"/>
        <v>1.0241458328680217</v>
      </c>
      <c r="AG155" s="70">
        <f t="shared" si="82"/>
        <v>1.027672845916346</v>
      </c>
      <c r="AH155" s="67" t="str">
        <f t="shared" si="83"/>
        <v>Karl Kjetil og Arne</v>
      </c>
      <c r="AI155" s="67"/>
    </row>
    <row r="156" spans="1:35" ht="15" x14ac:dyDescent="0.2">
      <c r="A156" t="str">
        <f t="shared" si="84"/>
        <v>65</v>
      </c>
      <c r="B156">
        <f t="shared" si="85"/>
        <v>6500</v>
      </c>
      <c r="C156" t="s">
        <v>801</v>
      </c>
      <c r="D156" t="s">
        <v>802</v>
      </c>
      <c r="E156" s="50" t="s">
        <v>1078</v>
      </c>
      <c r="F156" s="52">
        <f t="shared" si="86"/>
        <v>1</v>
      </c>
      <c r="G156" s="4">
        <f t="shared" si="67"/>
        <v>10000000</v>
      </c>
      <c r="H156" s="4">
        <v>14542</v>
      </c>
      <c r="I156" s="53"/>
      <c r="J156" s="41">
        <f t="shared" si="87"/>
        <v>14542</v>
      </c>
      <c r="K156" s="40">
        <f t="shared" si="68"/>
        <v>9.9817415537525905E-2</v>
      </c>
      <c r="L156" s="4">
        <f t="shared" si="88"/>
        <v>998.17415537525903</v>
      </c>
      <c r="M156" s="40">
        <f t="shared" si="69"/>
        <v>0.10016117256484786</v>
      </c>
      <c r="N156" s="41">
        <f t="shared" si="89"/>
        <v>1001.6117256484786</v>
      </c>
      <c r="O156">
        <v>1</v>
      </c>
      <c r="P156" t="str">
        <f>VLOOKUP(O156,Parametre!$A$12:$B$15,2,"USANN")</f>
        <v>Karl Kjetil</v>
      </c>
      <c r="Q156" s="40">
        <f t="shared" si="70"/>
        <v>1.4196430559443169</v>
      </c>
      <c r="R156" s="40">
        <f t="shared" si="71"/>
        <v>1.4245321053566034</v>
      </c>
      <c r="S156" s="40" t="str">
        <f>VLOOKUP(F156,Parametre!$A$3:$D$7,4,"USANN")</f>
        <v>Karl Kjetil og Arne</v>
      </c>
      <c r="T156" s="4">
        <f>VLOOKUP(B156,'årsverk_kost per årsverk'!$M$3:$Q$41,5)</f>
        <v>703.11628771451592</v>
      </c>
      <c r="U156" s="40"/>
      <c r="W156" s="67" t="str">
        <f t="shared" si="72"/>
        <v>65</v>
      </c>
      <c r="X156" s="67" t="str">
        <f t="shared" si="73"/>
        <v>6500 BRANN OG REDNING</v>
      </c>
      <c r="Y156" s="67" t="str">
        <f t="shared" si="74"/>
        <v>6501 Utrykningsstyrken</v>
      </c>
      <c r="Z156" s="67" t="str">
        <f t="shared" si="75"/>
        <v>1.Admin, teknisk og kultur</v>
      </c>
      <c r="AA156" s="69">
        <f t="shared" si="76"/>
        <v>14542</v>
      </c>
      <c r="AB156" s="69">
        <f t="shared" si="77"/>
        <v>14542</v>
      </c>
      <c r="AC156" s="69">
        <f t="shared" si="78"/>
        <v>998.17415537525903</v>
      </c>
      <c r="AD156" s="69">
        <f t="shared" si="79"/>
        <v>1001.6117256484786</v>
      </c>
      <c r="AE156" s="67" t="str">
        <f t="shared" si="80"/>
        <v>Karl Kjetil</v>
      </c>
      <c r="AF156" s="70">
        <f t="shared" si="81"/>
        <v>1.4196430559443169</v>
      </c>
      <c r="AG156" s="70">
        <f t="shared" si="82"/>
        <v>1.4245321053566034</v>
      </c>
      <c r="AH156" s="67" t="str">
        <f t="shared" si="83"/>
        <v>Karl Kjetil og Arne</v>
      </c>
      <c r="AI156" s="67"/>
    </row>
    <row r="157" spans="1:35" ht="15" x14ac:dyDescent="0.2">
      <c r="A157" t="str">
        <f t="shared" si="84"/>
        <v>65</v>
      </c>
      <c r="B157">
        <f t="shared" si="85"/>
        <v>6500</v>
      </c>
      <c r="C157" t="s">
        <v>801</v>
      </c>
      <c r="D157" t="s">
        <v>803</v>
      </c>
      <c r="E157" s="50" t="s">
        <v>1082</v>
      </c>
      <c r="F157" s="52">
        <f t="shared" si="86"/>
        <v>5</v>
      </c>
      <c r="G157" s="4">
        <f t="shared" si="67"/>
        <v>0</v>
      </c>
      <c r="H157" s="4">
        <v>2553</v>
      </c>
      <c r="I157" s="53"/>
      <c r="J157" s="41">
        <f t="shared" si="87"/>
        <v>2553</v>
      </c>
      <c r="K157" s="40">
        <f t="shared" si="68"/>
        <v>5.2631578947368418E-2</v>
      </c>
      <c r="L157" s="4">
        <f t="shared" si="88"/>
        <v>0</v>
      </c>
      <c r="M157" s="40">
        <f t="shared" si="69"/>
        <v>5.2631578947368418E-2</v>
      </c>
      <c r="N157" s="41">
        <f t="shared" si="89"/>
        <v>0</v>
      </c>
      <c r="O157">
        <v>1</v>
      </c>
      <c r="P157" t="str">
        <f>VLOOKUP(O157,Parametre!$A$12:$B$15,2,"USANN")</f>
        <v>Karl Kjetil</v>
      </c>
      <c r="Q157" s="40">
        <f t="shared" si="70"/>
        <v>0</v>
      </c>
      <c r="R157" s="40">
        <f t="shared" si="71"/>
        <v>0</v>
      </c>
      <c r="S157" s="40" t="str">
        <f>VLOOKUP(F157,Parametre!$A$3:$D$7,4,"USANN")</f>
        <v>Utelates i kuttprosessen</v>
      </c>
      <c r="T157" s="4">
        <f>VLOOKUP(B157,'årsverk_kost per årsverk'!$M$3:$Q$41,5)</f>
        <v>703.11628771451592</v>
      </c>
      <c r="U157" s="40"/>
      <c r="W157" s="67" t="str">
        <f t="shared" si="72"/>
        <v>65</v>
      </c>
      <c r="X157" s="67" t="str">
        <f t="shared" si="73"/>
        <v>6500 BRANN OG REDNING</v>
      </c>
      <c r="Y157" s="67" t="str">
        <f t="shared" si="74"/>
        <v>6503 Feiing</v>
      </c>
      <c r="Z157" s="67" t="str">
        <f t="shared" si="75"/>
        <v>5.Holdes utenfor</v>
      </c>
      <c r="AA157" s="69">
        <f t="shared" si="76"/>
        <v>2553</v>
      </c>
      <c r="AB157" s="69">
        <f t="shared" si="77"/>
        <v>2553</v>
      </c>
      <c r="AC157" s="69">
        <f t="shared" si="78"/>
        <v>0</v>
      </c>
      <c r="AD157" s="69">
        <f t="shared" si="79"/>
        <v>0</v>
      </c>
      <c r="AE157" s="67" t="str">
        <f t="shared" si="80"/>
        <v>Karl Kjetil</v>
      </c>
      <c r="AF157" s="70">
        <f t="shared" si="81"/>
        <v>0</v>
      </c>
      <c r="AG157" s="70">
        <f t="shared" si="82"/>
        <v>0</v>
      </c>
      <c r="AH157" s="67" t="str">
        <f t="shared" si="83"/>
        <v>Utelates i kuttprosessen</v>
      </c>
      <c r="AI157" s="67"/>
    </row>
    <row r="158" spans="1:35" ht="15" x14ac:dyDescent="0.2">
      <c r="A158" t="str">
        <f t="shared" si="84"/>
        <v>65</v>
      </c>
      <c r="B158">
        <f t="shared" si="85"/>
        <v>6500</v>
      </c>
      <c r="C158" t="s">
        <v>801</v>
      </c>
      <c r="D158" t="s">
        <v>806</v>
      </c>
      <c r="E158" s="50" t="s">
        <v>1082</v>
      </c>
      <c r="F158" s="52">
        <f t="shared" si="86"/>
        <v>5</v>
      </c>
      <c r="G158" s="4">
        <f t="shared" si="67"/>
        <v>0</v>
      </c>
      <c r="H158" s="4">
        <v>365</v>
      </c>
      <c r="I158" s="53"/>
      <c r="J158" s="41">
        <f t="shared" si="87"/>
        <v>365</v>
      </c>
      <c r="K158" s="40">
        <f t="shared" si="68"/>
        <v>7.5246871585544356E-3</v>
      </c>
      <c r="L158" s="4">
        <f t="shared" si="88"/>
        <v>0</v>
      </c>
      <c r="M158" s="40">
        <f t="shared" si="69"/>
        <v>7.5246871585544356E-3</v>
      </c>
      <c r="N158" s="41">
        <f t="shared" si="89"/>
        <v>0</v>
      </c>
      <c r="O158">
        <v>1</v>
      </c>
      <c r="P158" t="str">
        <f>VLOOKUP(O158,Parametre!$A$12:$B$15,2,"USANN")</f>
        <v>Karl Kjetil</v>
      </c>
      <c r="Q158" s="40">
        <f t="shared" si="70"/>
        <v>0</v>
      </c>
      <c r="R158" s="40">
        <f t="shared" si="71"/>
        <v>0</v>
      </c>
      <c r="S158" s="40" t="str">
        <f>VLOOKUP(F158,Parametre!$A$3:$D$7,4,"USANN")</f>
        <v>Utelates i kuttprosessen</v>
      </c>
      <c r="T158" s="4">
        <f>VLOOKUP(B158,'årsverk_kost per årsverk'!$M$3:$Q$41,5)</f>
        <v>703.11628771451592</v>
      </c>
      <c r="U158" s="40"/>
      <c r="W158" s="67" t="str">
        <f t="shared" si="72"/>
        <v>65</v>
      </c>
      <c r="X158" s="67" t="str">
        <f t="shared" si="73"/>
        <v>6500 BRANN OG REDNING</v>
      </c>
      <c r="Y158" s="67" t="str">
        <f t="shared" si="74"/>
        <v>6504 NIUA</v>
      </c>
      <c r="Z158" s="67" t="str">
        <f t="shared" si="75"/>
        <v>5.Holdes utenfor</v>
      </c>
      <c r="AA158" s="69">
        <f t="shared" si="76"/>
        <v>365</v>
      </c>
      <c r="AB158" s="69">
        <f t="shared" si="77"/>
        <v>365</v>
      </c>
      <c r="AC158" s="69">
        <f t="shared" si="78"/>
        <v>0</v>
      </c>
      <c r="AD158" s="69">
        <f t="shared" si="79"/>
        <v>0</v>
      </c>
      <c r="AE158" s="67" t="str">
        <f t="shared" si="80"/>
        <v>Karl Kjetil</v>
      </c>
      <c r="AF158" s="70">
        <f t="shared" si="81"/>
        <v>0</v>
      </c>
      <c r="AG158" s="70">
        <f t="shared" si="82"/>
        <v>0</v>
      </c>
      <c r="AH158" s="67" t="str">
        <f t="shared" si="83"/>
        <v>Utelates i kuttprosessen</v>
      </c>
      <c r="AI158" s="67"/>
    </row>
    <row r="159" spans="1:35" x14ac:dyDescent="0.2">
      <c r="AA159" s="4"/>
      <c r="AB159" s="4"/>
      <c r="AC159" s="4"/>
      <c r="AD159" s="4"/>
    </row>
  </sheetData>
  <sortState ref="C2:E202">
    <sortCondition ref="D2:D202"/>
  </sortState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Parametre!E$3:E$7</xm:f>
          </x14:formula1>
          <xm:sqref>E8:E158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zoomScale="85" zoomScaleNormal="85" workbookViewId="0">
      <selection activeCell="B28" sqref="B28"/>
    </sheetView>
  </sheetViews>
  <sheetFormatPr baseColWidth="10" defaultRowHeight="12.75" x14ac:dyDescent="0.2"/>
  <cols>
    <col min="1" max="1" width="20.42578125" customWidth="1"/>
    <col min="2" max="2" width="86.28515625" customWidth="1"/>
    <col min="3" max="3" width="24.28515625" bestFit="1" customWidth="1"/>
    <col min="8" max="8" width="15.140625" bestFit="1" customWidth="1"/>
    <col min="9" max="10" width="11.85546875" bestFit="1" customWidth="1"/>
  </cols>
  <sheetData>
    <row r="1" spans="1:12" ht="21" x14ac:dyDescent="0.35">
      <c r="A1" s="59"/>
      <c r="B1" s="59"/>
      <c r="C1" s="59"/>
      <c r="D1" s="74" t="s">
        <v>1086</v>
      </c>
      <c r="E1" s="74"/>
      <c r="F1" s="74"/>
      <c r="G1" s="74"/>
      <c r="H1" s="74" t="s">
        <v>1087</v>
      </c>
      <c r="I1" s="74"/>
      <c r="J1" s="74"/>
      <c r="K1" s="74" t="s">
        <v>1124</v>
      </c>
      <c r="L1" s="74"/>
    </row>
    <row r="2" spans="1:12" ht="21" x14ac:dyDescent="0.35">
      <c r="A2" s="59"/>
      <c r="B2" s="61" t="s">
        <v>1123</v>
      </c>
      <c r="C2" s="61" t="s">
        <v>313</v>
      </c>
      <c r="D2" s="62" t="s">
        <v>1088</v>
      </c>
      <c r="E2" s="62" t="s">
        <v>1089</v>
      </c>
      <c r="F2" s="62" t="s">
        <v>1090</v>
      </c>
      <c r="G2" s="62" t="s">
        <v>1091</v>
      </c>
      <c r="H2" s="62" t="s">
        <v>1092</v>
      </c>
      <c r="I2" s="62" t="s">
        <v>1093</v>
      </c>
      <c r="J2" s="62" t="s">
        <v>1094</v>
      </c>
      <c r="K2" s="62" t="s">
        <v>1095</v>
      </c>
      <c r="L2" s="62" t="s">
        <v>1096</v>
      </c>
    </row>
    <row r="3" spans="1:12" ht="21" x14ac:dyDescent="0.35">
      <c r="A3" s="75" t="s">
        <v>1097</v>
      </c>
      <c r="B3" s="59" t="s">
        <v>1098</v>
      </c>
      <c r="C3" s="59" t="s">
        <v>1099</v>
      </c>
      <c r="D3" s="60">
        <v>24300</v>
      </c>
      <c r="E3" s="60">
        <v>54510</v>
      </c>
      <c r="F3" s="60">
        <v>30283</v>
      </c>
      <c r="G3" s="60">
        <v>36091</v>
      </c>
      <c r="H3" s="60">
        <v>24917</v>
      </c>
      <c r="I3" s="60">
        <v>25725</v>
      </c>
      <c r="J3" s="60">
        <v>29071</v>
      </c>
      <c r="K3" s="59"/>
      <c r="L3" s="59"/>
    </row>
    <row r="4" spans="1:12" ht="21" x14ac:dyDescent="0.35">
      <c r="A4" s="75"/>
      <c r="B4" s="61" t="s">
        <v>1100</v>
      </c>
      <c r="C4" s="61" t="s">
        <v>1101</v>
      </c>
      <c r="D4" s="58">
        <v>0.16711934156378599</v>
      </c>
      <c r="E4" s="58">
        <v>0.16631810676940012</v>
      </c>
      <c r="F4" s="58">
        <v>0.17508172902288413</v>
      </c>
      <c r="G4" s="58">
        <v>0.16716078800809067</v>
      </c>
      <c r="H4" s="58">
        <v>0.13681422322109404</v>
      </c>
      <c r="I4" s="58">
        <v>0.11035957240038873</v>
      </c>
      <c r="J4" s="58">
        <v>0.12108286608647793</v>
      </c>
      <c r="K4" s="63">
        <v>0.14799999999999999</v>
      </c>
      <c r="L4" s="63">
        <v>0.14799999999999999</v>
      </c>
    </row>
    <row r="5" spans="1:12" ht="21" x14ac:dyDescent="0.35">
      <c r="A5" s="75"/>
      <c r="B5" s="59" t="s">
        <v>1122</v>
      </c>
      <c r="C5" s="59" t="s">
        <v>1102</v>
      </c>
      <c r="D5" s="59">
        <v>1.0566</v>
      </c>
      <c r="E5" s="59">
        <v>1.0288299999999999</v>
      </c>
      <c r="F5" s="59">
        <v>1.0801099999999999</v>
      </c>
      <c r="G5" s="59">
        <v>1.0653300000000001</v>
      </c>
      <c r="H5" s="59">
        <v>0.92710000000000004</v>
      </c>
      <c r="I5" s="59">
        <v>0.7681</v>
      </c>
      <c r="J5" s="59">
        <v>0.83009999999999995</v>
      </c>
      <c r="K5" s="59"/>
      <c r="L5" s="59"/>
    </row>
    <row r="6" spans="1:12" ht="21" x14ac:dyDescent="0.35">
      <c r="A6" s="75"/>
      <c r="B6" s="59" t="s">
        <v>1103</v>
      </c>
      <c r="C6" s="61" t="s">
        <v>1104</v>
      </c>
      <c r="D6" s="60">
        <v>3480</v>
      </c>
      <c r="E6" s="60">
        <v>671</v>
      </c>
      <c r="F6" s="60">
        <v>518</v>
      </c>
      <c r="G6" s="60">
        <v>1884</v>
      </c>
      <c r="H6" s="60">
        <v>-875</v>
      </c>
      <c r="I6" s="60">
        <v>-812</v>
      </c>
      <c r="J6" s="60">
        <v>-773</v>
      </c>
      <c r="K6" s="59"/>
      <c r="L6" s="59"/>
    </row>
    <row r="7" spans="1:12" ht="21" x14ac:dyDescent="0.35">
      <c r="A7" s="75"/>
      <c r="B7" s="64" t="s">
        <v>1105</v>
      </c>
      <c r="C7" s="64" t="s">
        <v>1106</v>
      </c>
      <c r="D7" s="65">
        <v>84564</v>
      </c>
      <c r="E7" s="65">
        <v>36576.21</v>
      </c>
      <c r="F7" s="65">
        <v>15686.593999999999</v>
      </c>
      <c r="G7" s="65">
        <v>67995.444000000003</v>
      </c>
      <c r="H7" s="65">
        <v>-21802.375</v>
      </c>
      <c r="I7" s="65">
        <v>-20888.7</v>
      </c>
      <c r="J7" s="65">
        <v>-22471.883000000002</v>
      </c>
      <c r="K7" s="64"/>
      <c r="L7" s="64"/>
    </row>
    <row r="8" spans="1:12" ht="21" x14ac:dyDescent="0.35">
      <c r="A8" s="66" t="s">
        <v>1107</v>
      </c>
      <c r="B8" s="61" t="s">
        <v>1108</v>
      </c>
      <c r="C8" s="61" t="s">
        <v>1109</v>
      </c>
      <c r="D8" s="61">
        <v>14.51</v>
      </c>
      <c r="E8" s="61">
        <v>12.23</v>
      </c>
      <c r="F8" s="61">
        <v>13.02</v>
      </c>
      <c r="G8" s="61">
        <v>11.27</v>
      </c>
      <c r="H8" s="61">
        <v>14.08</v>
      </c>
      <c r="I8" s="61">
        <v>11.95</v>
      </c>
      <c r="J8" s="61">
        <v>11.55</v>
      </c>
      <c r="K8" s="61"/>
      <c r="L8" s="61">
        <v>11.24</v>
      </c>
    </row>
    <row r="9" spans="1:12" ht="21" x14ac:dyDescent="0.35">
      <c r="A9" s="75" t="s">
        <v>1110</v>
      </c>
      <c r="B9" s="61" t="s">
        <v>1111</v>
      </c>
      <c r="C9" s="61" t="s">
        <v>1104</v>
      </c>
      <c r="D9" s="60">
        <v>28144</v>
      </c>
      <c r="E9" s="60">
        <v>23741</v>
      </c>
      <c r="F9" s="60">
        <v>25016</v>
      </c>
      <c r="G9" s="60">
        <v>26323</v>
      </c>
      <c r="H9" s="60">
        <v>19754</v>
      </c>
      <c r="I9" s="60">
        <v>16961</v>
      </c>
      <c r="J9" s="60">
        <v>19731</v>
      </c>
      <c r="K9" s="60">
        <v>23178</v>
      </c>
      <c r="L9" s="60">
        <v>25456</v>
      </c>
    </row>
    <row r="10" spans="1:12" ht="21" x14ac:dyDescent="0.35">
      <c r="A10" s="75"/>
      <c r="B10" s="61" t="s">
        <v>1112</v>
      </c>
      <c r="C10" s="61" t="s">
        <v>1113</v>
      </c>
      <c r="D10" s="61">
        <v>355.5</v>
      </c>
      <c r="E10" s="61">
        <v>298.89999999999998</v>
      </c>
      <c r="F10" s="61">
        <v>331.5</v>
      </c>
      <c r="G10" s="61">
        <v>346.8</v>
      </c>
      <c r="H10" s="61">
        <v>222.5</v>
      </c>
      <c r="I10" s="61">
        <v>188.7</v>
      </c>
      <c r="J10" s="61">
        <v>247.5</v>
      </c>
      <c r="K10" s="61">
        <v>290.7</v>
      </c>
      <c r="L10" s="61">
        <v>312.3</v>
      </c>
    </row>
    <row r="11" spans="1:12" ht="21" x14ac:dyDescent="0.35">
      <c r="A11" s="75"/>
      <c r="B11" s="61" t="s">
        <v>1114</v>
      </c>
      <c r="C11" s="61" t="s">
        <v>1101</v>
      </c>
      <c r="D11" s="61">
        <v>38.299999999999997</v>
      </c>
      <c r="E11" s="61">
        <v>33.1</v>
      </c>
      <c r="F11" s="61">
        <v>35.200000000000003</v>
      </c>
      <c r="G11" s="61">
        <v>35.299999999999997</v>
      </c>
      <c r="H11" s="61">
        <v>27</v>
      </c>
      <c r="I11" s="61">
        <v>21.8</v>
      </c>
      <c r="J11" s="61">
        <v>24.8</v>
      </c>
      <c r="K11" s="61">
        <v>30.8</v>
      </c>
      <c r="L11" s="61">
        <v>31.1</v>
      </c>
    </row>
    <row r="12" spans="1:12" ht="21" x14ac:dyDescent="0.35">
      <c r="A12" s="75"/>
      <c r="B12" s="61" t="s">
        <v>1115</v>
      </c>
      <c r="C12" s="61" t="s">
        <v>1101</v>
      </c>
      <c r="D12" s="61">
        <v>77.400000000000006</v>
      </c>
      <c r="E12" s="61">
        <v>77.5</v>
      </c>
      <c r="F12" s="61">
        <v>70</v>
      </c>
      <c r="G12" s="61">
        <v>79</v>
      </c>
      <c r="H12" s="61">
        <v>73.400000000000006</v>
      </c>
      <c r="I12" s="61">
        <v>77.5</v>
      </c>
      <c r="J12" s="61">
        <v>73.099999999999994</v>
      </c>
      <c r="K12" s="61">
        <v>74.400000000000006</v>
      </c>
      <c r="L12" s="61">
        <v>74.8</v>
      </c>
    </row>
    <row r="13" spans="1:12" ht="21" x14ac:dyDescent="0.35">
      <c r="A13" s="75"/>
      <c r="B13" s="61" t="s">
        <v>1116</v>
      </c>
      <c r="C13" s="61" t="s">
        <v>1113</v>
      </c>
      <c r="D13" s="61">
        <v>0.6</v>
      </c>
      <c r="E13" s="61">
        <v>0.62</v>
      </c>
      <c r="F13" s="61">
        <v>0.54</v>
      </c>
      <c r="G13" s="61">
        <v>0.63</v>
      </c>
      <c r="H13" s="61">
        <v>0.54</v>
      </c>
      <c r="I13" s="61">
        <v>0.5</v>
      </c>
      <c r="J13" s="61">
        <v>0.57999999999999996</v>
      </c>
      <c r="K13" s="61">
        <v>0.6</v>
      </c>
      <c r="L13" s="61">
        <v>0.56999999999999995</v>
      </c>
    </row>
    <row r="14" spans="1:12" ht="21" x14ac:dyDescent="0.35">
      <c r="A14" s="75"/>
      <c r="B14" s="61" t="s">
        <v>1117</v>
      </c>
      <c r="C14" s="61" t="s">
        <v>1101</v>
      </c>
      <c r="D14" s="61">
        <v>31.2</v>
      </c>
      <c r="E14" s="61">
        <v>27.7</v>
      </c>
      <c r="F14" s="61">
        <v>37.5</v>
      </c>
      <c r="G14" s="61">
        <v>28.6</v>
      </c>
      <c r="H14" s="61">
        <v>27.1</v>
      </c>
      <c r="I14" s="61">
        <v>35</v>
      </c>
      <c r="J14" s="61">
        <v>32.700000000000003</v>
      </c>
      <c r="K14" s="61">
        <v>29.2</v>
      </c>
      <c r="L14" s="61">
        <v>32.4</v>
      </c>
    </row>
    <row r="15" spans="1:12" ht="21" x14ac:dyDescent="0.35">
      <c r="A15" s="75"/>
      <c r="B15" s="61" t="s">
        <v>1118</v>
      </c>
      <c r="C15" s="61" t="s">
        <v>1101</v>
      </c>
      <c r="D15" s="61">
        <v>53.5</v>
      </c>
      <c r="E15" s="61">
        <v>45.7</v>
      </c>
      <c r="F15" s="61">
        <v>39.700000000000003</v>
      </c>
      <c r="G15" s="61">
        <v>47.2</v>
      </c>
      <c r="H15" s="61">
        <v>53.7</v>
      </c>
      <c r="I15" s="61">
        <v>55.8</v>
      </c>
      <c r="J15" s="61">
        <v>52.8</v>
      </c>
      <c r="K15" s="61">
        <v>48.7</v>
      </c>
      <c r="L15" s="61">
        <v>47</v>
      </c>
    </row>
    <row r="16" spans="1:12" ht="21" x14ac:dyDescent="0.35">
      <c r="A16" s="75"/>
      <c r="B16" s="61" t="s">
        <v>1119</v>
      </c>
      <c r="C16" s="61" t="s">
        <v>1101</v>
      </c>
      <c r="D16" s="61">
        <v>10.7</v>
      </c>
      <c r="E16" s="61">
        <v>10.8</v>
      </c>
      <c r="F16" s="61">
        <v>8.9</v>
      </c>
      <c r="G16" s="61">
        <v>13.2</v>
      </c>
      <c r="H16" s="61">
        <v>8.6999999999999993</v>
      </c>
      <c r="I16" s="61">
        <v>7.4</v>
      </c>
      <c r="J16" s="61">
        <v>13.2</v>
      </c>
      <c r="K16" s="61">
        <v>11.7</v>
      </c>
      <c r="L16" s="61">
        <v>12.6</v>
      </c>
    </row>
    <row r="17" spans="1:12" ht="21" x14ac:dyDescent="0.35">
      <c r="A17" s="75"/>
      <c r="B17" s="61" t="s">
        <v>1120</v>
      </c>
      <c r="C17" s="61" t="s">
        <v>1101</v>
      </c>
      <c r="D17" s="61">
        <v>98.7</v>
      </c>
      <c r="E17" s="61">
        <v>60.2</v>
      </c>
      <c r="F17" s="61">
        <v>92.2</v>
      </c>
      <c r="G17" s="61">
        <v>84.7</v>
      </c>
      <c r="H17" s="61">
        <v>96.8</v>
      </c>
      <c r="I17" s="61">
        <v>90.6</v>
      </c>
      <c r="J17" s="61">
        <v>100</v>
      </c>
      <c r="K17" s="61">
        <v>89.4</v>
      </c>
      <c r="L17" s="61">
        <v>89.2</v>
      </c>
    </row>
    <row r="18" spans="1:12" ht="21" x14ac:dyDescent="0.35">
      <c r="A18" s="75"/>
      <c r="B18" s="61" t="s">
        <v>1121</v>
      </c>
      <c r="C18" s="61" t="s">
        <v>1104</v>
      </c>
      <c r="D18" s="60">
        <v>4018</v>
      </c>
      <c r="E18" s="60">
        <v>3525</v>
      </c>
      <c r="F18" s="60">
        <v>4241</v>
      </c>
      <c r="G18" s="60">
        <v>3432</v>
      </c>
      <c r="H18" s="60">
        <v>4157</v>
      </c>
      <c r="I18" s="60">
        <v>6541</v>
      </c>
      <c r="J18" s="60">
        <v>3596</v>
      </c>
      <c r="K18" s="60">
        <v>3483</v>
      </c>
      <c r="L18" s="60">
        <v>3439</v>
      </c>
    </row>
  </sheetData>
  <sheetProtection algorithmName="SHA-512" hashValue="YqdrSfgBMCdUhpT3IsuWfRwdxkwh1lV5+GhOj6qoBJx9jVxKvZ2PheaWGyYnJa8d1ApGxY/5XARI4yFPq+luFw==" saltValue="gedCLR7ZdubIuwX2cRalcw==" spinCount="100000" sheet="1" objects="1" scenarios="1"/>
  <mergeCells count="5">
    <mergeCell ref="K1:L1"/>
    <mergeCell ref="D1:G1"/>
    <mergeCell ref="H1:J1"/>
    <mergeCell ref="A3:A7"/>
    <mergeCell ref="A9:A1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showGridLines="0" workbookViewId="0">
      <selection activeCell="C5" sqref="C5"/>
    </sheetView>
  </sheetViews>
  <sheetFormatPr baseColWidth="10" defaultRowHeight="12.75" x14ac:dyDescent="0.2"/>
  <cols>
    <col min="2" max="2" width="21.42578125" customWidth="1"/>
    <col min="3" max="3" width="13.28515625" bestFit="1" customWidth="1"/>
    <col min="4" max="4" width="20.140625" bestFit="1" customWidth="1"/>
    <col min="5" max="5" width="22" bestFit="1" customWidth="1"/>
  </cols>
  <sheetData>
    <row r="1" spans="1:5" x14ac:dyDescent="0.2">
      <c r="A1" s="77" t="s">
        <v>1069</v>
      </c>
      <c r="B1" s="78"/>
      <c r="C1" s="78"/>
      <c r="D1" s="78"/>
    </row>
    <row r="2" spans="1:5" x14ac:dyDescent="0.2">
      <c r="A2" s="47" t="s">
        <v>1074</v>
      </c>
      <c r="B2" s="47" t="s">
        <v>1073</v>
      </c>
      <c r="C2" s="47" t="s">
        <v>1072</v>
      </c>
      <c r="D2" s="49" t="s">
        <v>1076</v>
      </c>
      <c r="E2" s="49" t="s">
        <v>1085</v>
      </c>
    </row>
    <row r="3" spans="1:5" x14ac:dyDescent="0.2">
      <c r="A3" s="44">
        <v>1</v>
      </c>
      <c r="B3" s="48" t="s">
        <v>1042</v>
      </c>
      <c r="C3" s="45">
        <v>10000000</v>
      </c>
      <c r="D3" s="48" t="s">
        <v>1071</v>
      </c>
      <c r="E3" s="44" t="str">
        <f>A3&amp;"."&amp;B3</f>
        <v>1.Admin, teknisk og kultur</v>
      </c>
    </row>
    <row r="4" spans="1:5" x14ac:dyDescent="0.2">
      <c r="A4" s="44">
        <v>2</v>
      </c>
      <c r="B4" s="44" t="s">
        <v>255</v>
      </c>
      <c r="C4" s="45">
        <v>3000000</v>
      </c>
      <c r="D4" s="48" t="s">
        <v>1050</v>
      </c>
      <c r="E4" s="44" t="str">
        <f t="shared" ref="E4:E7" si="0">A4&amp;"."&amp;B4</f>
        <v>2.Barnehage</v>
      </c>
    </row>
    <row r="5" spans="1:5" x14ac:dyDescent="0.2">
      <c r="A5" s="44">
        <v>3</v>
      </c>
      <c r="B5" s="44" t="s">
        <v>256</v>
      </c>
      <c r="C5" s="45">
        <v>3000000</v>
      </c>
      <c r="D5" s="48" t="s">
        <v>1050</v>
      </c>
      <c r="E5" s="44" t="str">
        <f t="shared" si="0"/>
        <v>3.Grunnskole</v>
      </c>
    </row>
    <row r="6" spans="1:5" x14ac:dyDescent="0.2">
      <c r="A6" s="44">
        <v>4</v>
      </c>
      <c r="B6" s="44" t="s">
        <v>1041</v>
      </c>
      <c r="C6" s="45">
        <v>44000000</v>
      </c>
      <c r="D6" s="48" t="s">
        <v>1067</v>
      </c>
      <c r="E6" s="44" t="str">
        <f t="shared" si="0"/>
        <v>4.Helse og omsorg</v>
      </c>
    </row>
    <row r="7" spans="1:5" x14ac:dyDescent="0.2">
      <c r="A7" s="44">
        <v>5</v>
      </c>
      <c r="B7" s="44" t="s">
        <v>1043</v>
      </c>
      <c r="C7" s="44">
        <v>0</v>
      </c>
      <c r="D7" s="48" t="s">
        <v>1084</v>
      </c>
      <c r="E7" s="44" t="str">
        <f t="shared" si="0"/>
        <v>5.Holdes utenfor</v>
      </c>
    </row>
    <row r="8" spans="1:5" x14ac:dyDescent="0.2">
      <c r="A8" s="44"/>
      <c r="B8" s="44" t="s">
        <v>257</v>
      </c>
      <c r="C8" s="46">
        <f>SUM(C3:C7)</f>
        <v>60000000</v>
      </c>
      <c r="D8" s="44"/>
      <c r="E8" s="44"/>
    </row>
    <row r="11" spans="1:5" x14ac:dyDescent="0.2">
      <c r="A11" s="76" t="s">
        <v>1070</v>
      </c>
      <c r="B11" s="76"/>
    </row>
    <row r="12" spans="1:5" x14ac:dyDescent="0.2">
      <c r="A12" s="44">
        <v>1</v>
      </c>
      <c r="B12" s="44" t="s">
        <v>1053</v>
      </c>
    </row>
    <row r="13" spans="1:5" x14ac:dyDescent="0.2">
      <c r="A13" s="44">
        <v>2</v>
      </c>
      <c r="B13" s="44" t="s">
        <v>1050</v>
      </c>
    </row>
    <row r="14" spans="1:5" x14ac:dyDescent="0.2">
      <c r="A14" s="44">
        <v>3</v>
      </c>
      <c r="B14" s="44" t="s">
        <v>1051</v>
      </c>
    </row>
    <row r="15" spans="1:5" x14ac:dyDescent="0.2">
      <c r="A15" s="44">
        <v>4</v>
      </c>
      <c r="B15" s="44" t="s">
        <v>1052</v>
      </c>
    </row>
  </sheetData>
  <sheetProtection algorithmName="SHA-512" hashValue="DhFwf69O82XUboDVSNwsTUsPoKamzYkFXW8ufS9XnVa2uD3drE/l1XNTa6o9clfG+VTtHAZVtD/ZOF3YtQfpFw==" saltValue="O4eRk7hy1S1JIN2iZRDOUA==" spinCount="100000" sheet="1" objects="1" scenarios="1"/>
  <mergeCells count="2">
    <mergeCell ref="A11:B11"/>
    <mergeCell ref="A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Q128"/>
  <sheetViews>
    <sheetView workbookViewId="0">
      <selection activeCell="I20" sqref="I20"/>
    </sheetView>
  </sheetViews>
  <sheetFormatPr baseColWidth="10" defaultColWidth="8.85546875" defaultRowHeight="12.75" x14ac:dyDescent="0.2"/>
  <cols>
    <col min="2" max="2" width="9" bestFit="1" customWidth="1"/>
    <col min="3" max="3" width="23.7109375" bestFit="1" customWidth="1"/>
    <col min="4" max="4" width="11.85546875" bestFit="1" customWidth="1"/>
    <col min="5" max="5" width="12" bestFit="1" customWidth="1"/>
    <col min="8" max="8" width="13.85546875" customWidth="1"/>
    <col min="9" max="9" width="23.7109375" bestFit="1" customWidth="1"/>
  </cols>
  <sheetData>
    <row r="1" spans="1:17" x14ac:dyDescent="0.2">
      <c r="D1" s="3">
        <f>SUM(D3:D128)</f>
        <v>2036</v>
      </c>
      <c r="E1" s="3">
        <f>SUM(E3:E128)</f>
        <v>1724.5799999999995</v>
      </c>
    </row>
    <row r="2" spans="1:17" x14ac:dyDescent="0.2">
      <c r="A2" t="s">
        <v>313</v>
      </c>
      <c r="B2" t="s">
        <v>0</v>
      </c>
      <c r="C2" t="s">
        <v>254</v>
      </c>
      <c r="D2" t="s">
        <v>1</v>
      </c>
      <c r="E2" t="s">
        <v>2</v>
      </c>
      <c r="H2" s="6" t="s">
        <v>827</v>
      </c>
      <c r="I2" t="s">
        <v>1040</v>
      </c>
      <c r="M2" t="s">
        <v>313</v>
      </c>
      <c r="N2" t="s">
        <v>1044</v>
      </c>
      <c r="O2" t="s">
        <v>260</v>
      </c>
      <c r="P2" t="s">
        <v>1055</v>
      </c>
      <c r="Q2" t="s">
        <v>1054</v>
      </c>
    </row>
    <row r="3" spans="1:17" x14ac:dyDescent="0.2">
      <c r="A3">
        <f>VLOOKUP(B3*1,Org.kart!$G$3:$H$136,2,"USANN")</f>
        <v>1000</v>
      </c>
      <c r="B3" t="s">
        <v>3</v>
      </c>
      <c r="C3" t="s">
        <v>4</v>
      </c>
      <c r="D3" s="1">
        <v>2</v>
      </c>
      <c r="E3" s="2">
        <v>1.6</v>
      </c>
      <c r="F3" s="1"/>
      <c r="H3" s="7">
        <v>1000</v>
      </c>
      <c r="I3" s="8">
        <v>1.8</v>
      </c>
      <c r="M3">
        <v>1000</v>
      </c>
      <c r="N3">
        <v>1.8</v>
      </c>
      <c r="O3" s="42">
        <v>1876</v>
      </c>
      <c r="P3" s="41">
        <f>O3*1.3</f>
        <v>2438.8000000000002</v>
      </c>
      <c r="Q3" s="41">
        <f>P3/N3</f>
        <v>1354.8888888888889</v>
      </c>
    </row>
    <row r="4" spans="1:17" x14ac:dyDescent="0.2">
      <c r="A4">
        <f>VLOOKUP(B4*1,Org.kart!$G$3:$H$136,2,"USANN")</f>
        <v>1000</v>
      </c>
      <c r="B4" t="s">
        <v>5</v>
      </c>
      <c r="C4" t="s">
        <v>6</v>
      </c>
      <c r="D4" s="1">
        <v>1</v>
      </c>
      <c r="E4" s="2">
        <v>0.2</v>
      </c>
      <c r="F4" s="1"/>
      <c r="H4" s="7">
        <v>1200</v>
      </c>
      <c r="I4" s="8">
        <v>24.498999999999999</v>
      </c>
      <c r="M4">
        <v>1200</v>
      </c>
      <c r="N4">
        <v>24.498999999999999</v>
      </c>
      <c r="O4" s="42">
        <v>10377</v>
      </c>
      <c r="P4" s="41">
        <f t="shared" ref="P4:P40" si="0">O4*1.3</f>
        <v>13490.1</v>
      </c>
      <c r="Q4" s="41">
        <f t="shared" ref="Q4:Q41" si="1">P4/N4</f>
        <v>550.6388015837382</v>
      </c>
    </row>
    <row r="5" spans="1:17" x14ac:dyDescent="0.2">
      <c r="A5">
        <f>VLOOKUP(B5*1,Org.kart!$G$3:$H$136,2,"USANN")</f>
        <v>1200</v>
      </c>
      <c r="B5" t="s">
        <v>7</v>
      </c>
      <c r="C5" t="s">
        <v>8</v>
      </c>
      <c r="D5" s="1">
        <v>2</v>
      </c>
      <c r="E5" s="2">
        <v>1.5</v>
      </c>
      <c r="F5" s="1"/>
      <c r="H5" s="7">
        <v>1218</v>
      </c>
      <c r="I5" s="8">
        <v>5</v>
      </c>
      <c r="M5">
        <v>1218</v>
      </c>
      <c r="N5">
        <v>5</v>
      </c>
      <c r="O5" s="42">
        <v>2404</v>
      </c>
      <c r="P5" s="41">
        <f t="shared" si="0"/>
        <v>3125.2000000000003</v>
      </c>
      <c r="Q5" s="41">
        <f t="shared" si="1"/>
        <v>625.04000000000008</v>
      </c>
    </row>
    <row r="6" spans="1:17" x14ac:dyDescent="0.2">
      <c r="A6">
        <f>VLOOKUP(B6*1,Org.kart!$G$3:$H$136,2,"USANN")</f>
        <v>1200</v>
      </c>
      <c r="B6" t="s">
        <v>9</v>
      </c>
      <c r="C6" t="s">
        <v>10</v>
      </c>
      <c r="D6" s="1">
        <v>6</v>
      </c>
      <c r="E6" s="2">
        <v>6</v>
      </c>
      <c r="F6" s="1"/>
      <c r="H6" s="7">
        <v>1220</v>
      </c>
      <c r="I6" s="8">
        <v>24.606999999999999</v>
      </c>
      <c r="M6">
        <v>1220</v>
      </c>
      <c r="N6">
        <v>24.606999999999999</v>
      </c>
      <c r="O6" s="42">
        <v>9411</v>
      </c>
      <c r="P6" s="41">
        <f t="shared" si="0"/>
        <v>12234.300000000001</v>
      </c>
      <c r="Q6" s="41">
        <f t="shared" si="1"/>
        <v>497.18779209168127</v>
      </c>
    </row>
    <row r="7" spans="1:17" x14ac:dyDescent="0.2">
      <c r="A7">
        <f>VLOOKUP(B7*1,Org.kart!$G$3:$H$136,2,"USANN")</f>
        <v>1200</v>
      </c>
      <c r="B7" t="s">
        <v>11</v>
      </c>
      <c r="C7" t="s">
        <v>12</v>
      </c>
      <c r="D7" s="1">
        <v>3</v>
      </c>
      <c r="E7" s="2">
        <v>2.1989999999999998</v>
      </c>
      <c r="F7" s="1"/>
      <c r="H7" s="7">
        <v>1222</v>
      </c>
      <c r="I7" s="8">
        <v>14.398999999999999</v>
      </c>
      <c r="M7">
        <v>1222</v>
      </c>
      <c r="N7">
        <v>14.398999999999999</v>
      </c>
      <c r="O7" s="42">
        <v>6901</v>
      </c>
      <c r="P7" s="41">
        <f t="shared" si="0"/>
        <v>8971.3000000000011</v>
      </c>
      <c r="Q7" s="41">
        <f t="shared" si="1"/>
        <v>623.05021182026542</v>
      </c>
    </row>
    <row r="8" spans="1:17" x14ac:dyDescent="0.2">
      <c r="A8">
        <f>VLOOKUP(B8*1,Org.kart!$G$3:$H$136,2,"USANN")</f>
        <v>1200</v>
      </c>
      <c r="B8" t="s">
        <v>13</v>
      </c>
      <c r="C8" t="s">
        <v>14</v>
      </c>
      <c r="D8" s="1">
        <v>4</v>
      </c>
      <c r="E8" s="2">
        <v>4</v>
      </c>
      <c r="F8" s="1"/>
      <c r="H8" s="7">
        <v>1250</v>
      </c>
      <c r="I8" s="8">
        <v>22</v>
      </c>
      <c r="M8">
        <v>1250</v>
      </c>
      <c r="N8">
        <v>22</v>
      </c>
      <c r="O8" s="42">
        <v>12803</v>
      </c>
      <c r="P8" s="41">
        <f t="shared" si="0"/>
        <v>16643.900000000001</v>
      </c>
      <c r="Q8" s="41">
        <f t="shared" si="1"/>
        <v>756.54090909090917</v>
      </c>
    </row>
    <row r="9" spans="1:17" x14ac:dyDescent="0.2">
      <c r="A9">
        <f>VLOOKUP(B9*1,Org.kart!$G$3:$H$136,2,"USANN")</f>
        <v>1200</v>
      </c>
      <c r="B9" t="s">
        <v>15</v>
      </c>
      <c r="C9" t="s">
        <v>16</v>
      </c>
      <c r="D9" s="1">
        <v>1</v>
      </c>
      <c r="E9" s="2">
        <v>1</v>
      </c>
      <c r="F9" s="1"/>
      <c r="H9" s="7">
        <v>1260</v>
      </c>
      <c r="I9" s="8">
        <v>7.3</v>
      </c>
      <c r="M9">
        <v>1260</v>
      </c>
      <c r="N9">
        <v>7.3</v>
      </c>
      <c r="O9" s="42">
        <v>3850</v>
      </c>
      <c r="P9" s="41">
        <f t="shared" si="0"/>
        <v>5005</v>
      </c>
      <c r="Q9" s="41">
        <f t="shared" si="1"/>
        <v>685.61643835616439</v>
      </c>
    </row>
    <row r="10" spans="1:17" x14ac:dyDescent="0.2">
      <c r="A10">
        <f>VLOOKUP(B10*1,Org.kart!$G$3:$H$136,2,"USANN")</f>
        <v>1200</v>
      </c>
      <c r="B10" t="s">
        <v>17</v>
      </c>
      <c r="C10" t="s">
        <v>18</v>
      </c>
      <c r="D10" s="1">
        <v>5</v>
      </c>
      <c r="E10" s="2">
        <v>2</v>
      </c>
      <c r="F10" s="1"/>
      <c r="H10" s="7">
        <v>1270</v>
      </c>
      <c r="I10" s="8">
        <v>9</v>
      </c>
      <c r="M10">
        <v>1270</v>
      </c>
      <c r="N10">
        <v>9</v>
      </c>
      <c r="O10" s="42">
        <v>4899</v>
      </c>
      <c r="P10" s="41">
        <f t="shared" si="0"/>
        <v>6368.7</v>
      </c>
      <c r="Q10" s="41">
        <f t="shared" si="1"/>
        <v>707.63333333333333</v>
      </c>
    </row>
    <row r="11" spans="1:17" x14ac:dyDescent="0.2">
      <c r="A11">
        <v>2100</v>
      </c>
      <c r="B11" t="s">
        <v>19</v>
      </c>
      <c r="C11" t="s">
        <v>20</v>
      </c>
      <c r="D11" s="1">
        <v>5</v>
      </c>
      <c r="E11" s="2">
        <v>4.75</v>
      </c>
      <c r="F11" s="1"/>
      <c r="H11" s="7">
        <v>2010</v>
      </c>
      <c r="I11" s="8">
        <v>18.039000000000001</v>
      </c>
      <c r="M11">
        <v>2010</v>
      </c>
      <c r="N11">
        <v>18.039000000000001</v>
      </c>
      <c r="O11" s="42">
        <v>11715</v>
      </c>
      <c r="P11" s="41">
        <f t="shared" si="0"/>
        <v>15229.5</v>
      </c>
      <c r="Q11" s="41">
        <f t="shared" si="1"/>
        <v>844.25411608182264</v>
      </c>
    </row>
    <row r="12" spans="1:17" x14ac:dyDescent="0.2">
      <c r="A12">
        <f>VLOOKUP(B12*1,Org.kart!$G$3:$H$136,2,"USANN")</f>
        <v>1200</v>
      </c>
      <c r="B12" t="s">
        <v>21</v>
      </c>
      <c r="C12" t="s">
        <v>22</v>
      </c>
      <c r="D12" s="1">
        <v>5</v>
      </c>
      <c r="E12" s="2">
        <v>4.8</v>
      </c>
      <c r="F12" s="1"/>
      <c r="H12" s="7">
        <v>2100</v>
      </c>
      <c r="I12" s="8">
        <v>4.75</v>
      </c>
      <c r="M12">
        <v>2100</v>
      </c>
      <c r="N12">
        <v>4.75</v>
      </c>
      <c r="O12" s="42">
        <v>1875</v>
      </c>
      <c r="P12" s="41">
        <f t="shared" si="0"/>
        <v>2437.5</v>
      </c>
      <c r="Q12" s="41">
        <f t="shared" si="1"/>
        <v>513.15789473684208</v>
      </c>
    </row>
    <row r="13" spans="1:17" x14ac:dyDescent="0.2">
      <c r="A13">
        <f>VLOOKUP(B13*1,Org.kart!$G$3:$H$136,2,"USANN")</f>
        <v>1218</v>
      </c>
      <c r="B13" t="s">
        <v>23</v>
      </c>
      <c r="C13" t="s">
        <v>24</v>
      </c>
      <c r="D13" s="1">
        <v>5</v>
      </c>
      <c r="E13" s="2">
        <v>5</v>
      </c>
      <c r="F13" s="1"/>
      <c r="H13" s="7">
        <v>2110</v>
      </c>
      <c r="I13" s="8">
        <v>37.073999999999998</v>
      </c>
      <c r="M13">
        <v>2110</v>
      </c>
      <c r="N13">
        <v>37.073999999999998</v>
      </c>
      <c r="O13" s="42">
        <v>18923</v>
      </c>
      <c r="P13" s="41">
        <f t="shared" si="0"/>
        <v>24599.9</v>
      </c>
      <c r="Q13" s="41">
        <f t="shared" si="1"/>
        <v>663.53509197820586</v>
      </c>
    </row>
    <row r="14" spans="1:17" x14ac:dyDescent="0.2">
      <c r="A14">
        <f>VLOOKUP(B14*1,Org.kart!$G$3:$H$136,2,"USANN")</f>
        <v>1220</v>
      </c>
      <c r="B14" t="s">
        <v>25</v>
      </c>
      <c r="C14" t="s">
        <v>26</v>
      </c>
      <c r="D14" s="1">
        <v>10</v>
      </c>
      <c r="E14" s="2">
        <v>10</v>
      </c>
      <c r="F14" s="1"/>
      <c r="H14" s="7">
        <v>2115</v>
      </c>
      <c r="I14" s="8">
        <v>28.413</v>
      </c>
      <c r="M14">
        <v>2115</v>
      </c>
      <c r="N14">
        <v>28.413</v>
      </c>
      <c r="O14" s="42">
        <v>12340</v>
      </c>
      <c r="P14" s="41">
        <f t="shared" si="0"/>
        <v>16042</v>
      </c>
      <c r="Q14" s="41">
        <f t="shared" si="1"/>
        <v>564.60071094217437</v>
      </c>
    </row>
    <row r="15" spans="1:17" x14ac:dyDescent="0.2">
      <c r="A15">
        <f>VLOOKUP(B15*1,Org.kart!$G$3:$H$136,2,"USANN")</f>
        <v>1222</v>
      </c>
      <c r="B15" t="s">
        <v>27</v>
      </c>
      <c r="C15" t="s">
        <v>28</v>
      </c>
      <c r="D15" s="1">
        <v>17</v>
      </c>
      <c r="E15" s="2">
        <v>14.398999999999999</v>
      </c>
      <c r="F15" s="1"/>
      <c r="H15" s="7">
        <v>2120</v>
      </c>
      <c r="I15" s="8">
        <v>31.28</v>
      </c>
      <c r="M15">
        <v>2120</v>
      </c>
      <c r="N15">
        <v>31.28</v>
      </c>
      <c r="O15" s="42">
        <v>15353</v>
      </c>
      <c r="P15" s="41">
        <f t="shared" si="0"/>
        <v>19958.900000000001</v>
      </c>
      <c r="Q15" s="41">
        <f t="shared" si="1"/>
        <v>638.0722506393862</v>
      </c>
    </row>
    <row r="16" spans="1:17" x14ac:dyDescent="0.2">
      <c r="A16">
        <f>VLOOKUP(B16*1,Org.kart!$G$3:$H$136,2,"USANN")</f>
        <v>1220</v>
      </c>
      <c r="B16" t="s">
        <v>29</v>
      </c>
      <c r="C16" t="s">
        <v>30</v>
      </c>
      <c r="D16" s="1">
        <v>8</v>
      </c>
      <c r="E16" s="2">
        <v>6.1040000000000001</v>
      </c>
      <c r="F16" s="1"/>
      <c r="H16" s="7">
        <v>2125</v>
      </c>
      <c r="I16" s="8">
        <v>22.815000000000001</v>
      </c>
      <c r="M16">
        <v>2125</v>
      </c>
      <c r="N16">
        <v>22.815000000000001</v>
      </c>
      <c r="O16" s="42">
        <v>13762</v>
      </c>
      <c r="P16" s="41">
        <f t="shared" si="0"/>
        <v>17890.600000000002</v>
      </c>
      <c r="Q16" s="41">
        <f t="shared" si="1"/>
        <v>784.15954415954423</v>
      </c>
    </row>
    <row r="17" spans="1:17" x14ac:dyDescent="0.2">
      <c r="A17">
        <f>VLOOKUP(B17*1,Org.kart!$G$3:$H$136,2,"USANN")</f>
        <v>1220</v>
      </c>
      <c r="B17" t="s">
        <v>31</v>
      </c>
      <c r="C17" t="s">
        <v>32</v>
      </c>
      <c r="D17" s="1">
        <v>2</v>
      </c>
      <c r="E17" s="2">
        <v>2</v>
      </c>
      <c r="F17" s="1"/>
      <c r="H17" s="7">
        <v>2130</v>
      </c>
      <c r="I17" s="8">
        <v>46.02</v>
      </c>
      <c r="M17">
        <v>2130</v>
      </c>
      <c r="N17">
        <v>46.02</v>
      </c>
      <c r="O17" s="42">
        <v>21201</v>
      </c>
      <c r="P17" s="41">
        <f t="shared" si="0"/>
        <v>27561.3</v>
      </c>
      <c r="Q17" s="41">
        <f t="shared" si="1"/>
        <v>598.89830508474574</v>
      </c>
    </row>
    <row r="18" spans="1:17" x14ac:dyDescent="0.2">
      <c r="A18">
        <f>VLOOKUP(B18*1,Org.kart!$G$3:$H$136,2,"USANN")</f>
        <v>1220</v>
      </c>
      <c r="B18" t="s">
        <v>33</v>
      </c>
      <c r="C18" t="s">
        <v>34</v>
      </c>
      <c r="D18" s="1">
        <v>7</v>
      </c>
      <c r="E18" s="2">
        <v>6.5030000000000001</v>
      </c>
      <c r="F18" s="1"/>
      <c r="H18" s="7">
        <v>2135</v>
      </c>
      <c r="I18" s="8">
        <v>20.207999999999998</v>
      </c>
      <c r="M18">
        <v>2135</v>
      </c>
      <c r="N18">
        <v>20.207999999999998</v>
      </c>
      <c r="O18" s="42">
        <v>9562</v>
      </c>
      <c r="P18" s="41">
        <f t="shared" si="0"/>
        <v>12430.6</v>
      </c>
      <c r="Q18" s="41">
        <f t="shared" si="1"/>
        <v>615.13262074425973</v>
      </c>
    </row>
    <row r="19" spans="1:17" x14ac:dyDescent="0.2">
      <c r="A19">
        <f>VLOOKUP(B19*1,Org.kart!$G$3:$H$136,2,"USANN")</f>
        <v>1250</v>
      </c>
      <c r="B19" t="s">
        <v>35</v>
      </c>
      <c r="C19" t="s">
        <v>36</v>
      </c>
      <c r="D19" s="1">
        <v>22</v>
      </c>
      <c r="E19" s="2">
        <v>25</v>
      </c>
      <c r="F19" s="1"/>
      <c r="H19" s="7">
        <v>2140</v>
      </c>
      <c r="I19" s="8">
        <v>22.2</v>
      </c>
      <c r="M19">
        <v>2140</v>
      </c>
      <c r="N19">
        <v>22.2</v>
      </c>
      <c r="O19" s="42">
        <v>9935</v>
      </c>
      <c r="P19" s="41">
        <f t="shared" si="0"/>
        <v>12915.5</v>
      </c>
      <c r="Q19" s="41">
        <f t="shared" si="1"/>
        <v>581.77927927927931</v>
      </c>
    </row>
    <row r="20" spans="1:17" x14ac:dyDescent="0.2">
      <c r="A20">
        <f>VLOOKUP(B20*1,Org.kart!$G$3:$H$136,2,"USANN")</f>
        <v>1260</v>
      </c>
      <c r="B20" t="s">
        <v>37</v>
      </c>
      <c r="C20" t="s">
        <v>38</v>
      </c>
      <c r="D20" s="1">
        <v>10</v>
      </c>
      <c r="E20" s="2">
        <v>7.3</v>
      </c>
      <c r="F20" s="1"/>
      <c r="H20" s="7">
        <v>2150</v>
      </c>
      <c r="I20" s="8">
        <v>15.84</v>
      </c>
      <c r="M20">
        <v>2150</v>
      </c>
      <c r="N20">
        <v>15.84</v>
      </c>
      <c r="O20" s="42">
        <v>8209</v>
      </c>
      <c r="P20" s="41">
        <f t="shared" si="0"/>
        <v>10671.7</v>
      </c>
      <c r="Q20" s="41">
        <f t="shared" si="1"/>
        <v>673.71843434343441</v>
      </c>
    </row>
    <row r="21" spans="1:17" x14ac:dyDescent="0.2">
      <c r="A21">
        <f>VLOOKUP(B21*1,Org.kart!$G$3:$H$136,2,"USANN")</f>
        <v>1270</v>
      </c>
      <c r="B21" t="s">
        <v>39</v>
      </c>
      <c r="C21" t="s">
        <v>40</v>
      </c>
      <c r="D21" s="1">
        <v>9</v>
      </c>
      <c r="E21" s="2">
        <v>9</v>
      </c>
      <c r="F21" s="1"/>
      <c r="H21" s="7">
        <v>2160</v>
      </c>
      <c r="I21" s="8">
        <v>24.135999999999999</v>
      </c>
      <c r="M21">
        <v>2160</v>
      </c>
      <c r="N21">
        <v>24.135999999999999</v>
      </c>
      <c r="O21" s="42">
        <v>13695</v>
      </c>
      <c r="P21" s="41">
        <f t="shared" si="0"/>
        <v>17803.5</v>
      </c>
      <c r="Q21" s="41">
        <f t="shared" si="1"/>
        <v>737.63258203513431</v>
      </c>
    </row>
    <row r="22" spans="1:17" x14ac:dyDescent="0.2">
      <c r="A22">
        <f>VLOOKUP(B22*1,Org.kart!$G$3:$H$136,2,"USANN")</f>
        <v>2010</v>
      </c>
      <c r="B22" t="s">
        <v>41</v>
      </c>
      <c r="C22" t="s">
        <v>42</v>
      </c>
      <c r="D22" s="1">
        <v>21</v>
      </c>
      <c r="E22" s="2">
        <v>18.039000000000001</v>
      </c>
      <c r="F22" s="1"/>
      <c r="H22" s="7">
        <v>2170</v>
      </c>
      <c r="I22" s="8">
        <v>42.714000000000006</v>
      </c>
      <c r="M22">
        <v>2170</v>
      </c>
      <c r="N22">
        <v>42.714000000000006</v>
      </c>
      <c r="O22" s="42">
        <v>22785</v>
      </c>
      <c r="P22" s="41">
        <f t="shared" si="0"/>
        <v>29620.5</v>
      </c>
      <c r="Q22" s="41">
        <f t="shared" si="1"/>
        <v>693.46116027531946</v>
      </c>
    </row>
    <row r="23" spans="1:17" x14ac:dyDescent="0.2">
      <c r="A23">
        <f>VLOOKUP(B23*1,Org.kart!$G$3:$H$136,2,"USANN")</f>
        <v>2110</v>
      </c>
      <c r="B23" t="s">
        <v>43</v>
      </c>
      <c r="C23" t="s">
        <v>44</v>
      </c>
      <c r="D23" s="1">
        <v>36</v>
      </c>
      <c r="E23" s="2">
        <v>31.571999999999999</v>
      </c>
      <c r="F23" s="1"/>
      <c r="H23" s="7">
        <v>2175</v>
      </c>
      <c r="I23" s="8">
        <v>33.048000000000002</v>
      </c>
      <c r="M23">
        <v>2175</v>
      </c>
      <c r="N23">
        <v>33.048000000000002</v>
      </c>
      <c r="O23" s="42">
        <v>18364</v>
      </c>
      <c r="P23" s="41">
        <f t="shared" si="0"/>
        <v>23873.200000000001</v>
      </c>
      <c r="Q23" s="41">
        <f t="shared" si="1"/>
        <v>722.37956911159529</v>
      </c>
    </row>
    <row r="24" spans="1:17" x14ac:dyDescent="0.2">
      <c r="A24">
        <f>VLOOKUP(B24*1,Org.kart!$G$3:$H$136,2,"USANN")</f>
        <v>2110</v>
      </c>
      <c r="B24" t="s">
        <v>45</v>
      </c>
      <c r="C24" t="s">
        <v>46</v>
      </c>
      <c r="D24" s="1">
        <v>6</v>
      </c>
      <c r="E24" s="2">
        <v>5.5019999999999998</v>
      </c>
      <c r="F24" s="1"/>
      <c r="H24" s="7">
        <v>2180</v>
      </c>
      <c r="I24" s="8">
        <v>44.981999999999999</v>
      </c>
      <c r="M24">
        <v>2180</v>
      </c>
      <c r="N24">
        <v>44.981999999999999</v>
      </c>
      <c r="O24" s="42">
        <v>22736</v>
      </c>
      <c r="P24" s="41">
        <f t="shared" si="0"/>
        <v>29556.799999999999</v>
      </c>
      <c r="Q24" s="41">
        <f t="shared" si="1"/>
        <v>657.08061002178647</v>
      </c>
    </row>
    <row r="25" spans="1:17" x14ac:dyDescent="0.2">
      <c r="A25">
        <f>VLOOKUP(B25*1,Org.kart!$G$3:$H$136,2,"USANN")</f>
        <v>2115</v>
      </c>
      <c r="B25" t="s">
        <v>47</v>
      </c>
      <c r="C25" t="s">
        <v>48</v>
      </c>
      <c r="D25" s="1">
        <v>33</v>
      </c>
      <c r="E25" s="2">
        <v>28.413</v>
      </c>
      <c r="F25" s="1"/>
      <c r="H25" s="7">
        <v>2191</v>
      </c>
      <c r="I25" s="8">
        <v>21.047999999999998</v>
      </c>
      <c r="M25">
        <v>2191</v>
      </c>
      <c r="N25">
        <v>21.047999999999998</v>
      </c>
      <c r="O25" s="42">
        <v>12904</v>
      </c>
      <c r="P25" s="41">
        <f t="shared" si="0"/>
        <v>16775.2</v>
      </c>
      <c r="Q25" s="41">
        <f t="shared" si="1"/>
        <v>796.99733941467127</v>
      </c>
    </row>
    <row r="26" spans="1:17" x14ac:dyDescent="0.2">
      <c r="A26">
        <f>VLOOKUP(B26*1,Org.kart!$G$3:$H$136,2,"USANN")</f>
        <v>2120</v>
      </c>
      <c r="B26" t="s">
        <v>49</v>
      </c>
      <c r="C26" t="s">
        <v>50</v>
      </c>
      <c r="D26" s="1">
        <v>34</v>
      </c>
      <c r="E26" s="2">
        <v>31.28</v>
      </c>
      <c r="F26" s="1"/>
      <c r="H26" s="7">
        <v>2300</v>
      </c>
      <c r="I26" s="8">
        <v>126.23400000000001</v>
      </c>
      <c r="M26">
        <v>2300</v>
      </c>
      <c r="N26">
        <v>126.23400000000001</v>
      </c>
      <c r="O26" s="42">
        <v>55888</v>
      </c>
      <c r="P26" s="41">
        <f t="shared" si="0"/>
        <v>72654.400000000009</v>
      </c>
      <c r="Q26" s="41">
        <f t="shared" si="1"/>
        <v>575.55333745266728</v>
      </c>
    </row>
    <row r="27" spans="1:17" x14ac:dyDescent="0.2">
      <c r="A27">
        <f>VLOOKUP(B27*1,Org.kart!$G$3:$H$136,2,"USANN")</f>
        <v>2125</v>
      </c>
      <c r="B27" t="s">
        <v>51</v>
      </c>
      <c r="C27" t="s">
        <v>52</v>
      </c>
      <c r="D27" s="1">
        <v>27</v>
      </c>
      <c r="E27" s="2">
        <v>22.815000000000001</v>
      </c>
      <c r="F27" s="1"/>
      <c r="H27" s="7">
        <v>2500</v>
      </c>
      <c r="I27" s="8">
        <v>45.451999999999998</v>
      </c>
      <c r="M27">
        <v>2500</v>
      </c>
      <c r="N27">
        <v>45.451999999999998</v>
      </c>
      <c r="O27" s="42">
        <v>25491</v>
      </c>
      <c r="P27" s="41">
        <f t="shared" si="0"/>
        <v>33138.300000000003</v>
      </c>
      <c r="Q27" s="41">
        <f t="shared" si="1"/>
        <v>729.08342867200577</v>
      </c>
    </row>
    <row r="28" spans="1:17" x14ac:dyDescent="0.2">
      <c r="A28">
        <f>VLOOKUP(B28*1,Org.kart!$G$3:$H$136,2,"USANN")</f>
        <v>2130</v>
      </c>
      <c r="B28" t="s">
        <v>53</v>
      </c>
      <c r="C28" t="s">
        <v>54</v>
      </c>
      <c r="D28" s="1">
        <v>52</v>
      </c>
      <c r="E28" s="2">
        <v>46.02</v>
      </c>
      <c r="F28" s="1"/>
      <c r="H28" s="7">
        <v>3010</v>
      </c>
      <c r="I28" s="8">
        <v>11.795999999999999</v>
      </c>
      <c r="M28">
        <v>3010</v>
      </c>
      <c r="N28">
        <v>11.795999999999999</v>
      </c>
      <c r="O28" s="42">
        <v>6658</v>
      </c>
      <c r="P28" s="41">
        <f t="shared" si="0"/>
        <v>8655.4</v>
      </c>
      <c r="Q28" s="41">
        <f t="shared" si="1"/>
        <v>733.75720583248562</v>
      </c>
    </row>
    <row r="29" spans="1:17" x14ac:dyDescent="0.2">
      <c r="A29">
        <f>VLOOKUP(B29*1,Org.kart!$G$3:$H$136,2,"USANN")</f>
        <v>2135</v>
      </c>
      <c r="B29" t="s">
        <v>55</v>
      </c>
      <c r="C29" t="s">
        <v>56</v>
      </c>
      <c r="D29" s="1">
        <v>24</v>
      </c>
      <c r="E29" s="2">
        <v>20.207999999999998</v>
      </c>
      <c r="F29" s="1"/>
      <c r="H29" s="7">
        <v>3100</v>
      </c>
      <c r="I29" s="8">
        <v>142.18</v>
      </c>
      <c r="M29">
        <v>3100</v>
      </c>
      <c r="N29">
        <v>142.18</v>
      </c>
      <c r="O29" s="42">
        <v>76086</v>
      </c>
      <c r="P29" s="41">
        <f t="shared" si="0"/>
        <v>98911.8</v>
      </c>
      <c r="Q29" s="41">
        <f t="shared" si="1"/>
        <v>695.68012378674916</v>
      </c>
    </row>
    <row r="30" spans="1:17" x14ac:dyDescent="0.2">
      <c r="A30">
        <f>VLOOKUP(B30*1,Org.kart!$G$3:$H$136,2,"USANN")</f>
        <v>2140</v>
      </c>
      <c r="B30" t="s">
        <v>57</v>
      </c>
      <c r="C30" t="s">
        <v>58</v>
      </c>
      <c r="D30" s="1">
        <v>25</v>
      </c>
      <c r="E30" s="2">
        <v>22.2</v>
      </c>
      <c r="F30" s="1"/>
      <c r="H30" s="7">
        <v>3170</v>
      </c>
      <c r="I30" s="8">
        <v>83.231999999999999</v>
      </c>
      <c r="M30">
        <v>3170</v>
      </c>
      <c r="N30">
        <v>83.231999999999999</v>
      </c>
      <c r="O30" s="42">
        <v>46751</v>
      </c>
      <c r="P30" s="41">
        <f t="shared" si="0"/>
        <v>60776.3</v>
      </c>
      <c r="Q30" s="41">
        <f t="shared" si="1"/>
        <v>730.20352748942719</v>
      </c>
    </row>
    <row r="31" spans="1:17" x14ac:dyDescent="0.2">
      <c r="A31">
        <f>VLOOKUP(B31*1,Org.kart!$G$3:$H$136,2,"USANN")</f>
        <v>2150</v>
      </c>
      <c r="B31" t="s">
        <v>59</v>
      </c>
      <c r="C31" t="s">
        <v>60</v>
      </c>
      <c r="D31" s="1">
        <v>20</v>
      </c>
      <c r="E31" s="2">
        <v>15.84</v>
      </c>
      <c r="F31" s="1"/>
      <c r="H31" s="7">
        <v>3200</v>
      </c>
      <c r="I31" s="8">
        <v>146.01300000000001</v>
      </c>
      <c r="M31">
        <v>3200</v>
      </c>
      <c r="N31">
        <v>146.01300000000001</v>
      </c>
      <c r="O31" s="42">
        <v>74078</v>
      </c>
      <c r="P31" s="41">
        <f t="shared" si="0"/>
        <v>96301.400000000009</v>
      </c>
      <c r="Q31" s="41">
        <f t="shared" si="1"/>
        <v>659.53990398115241</v>
      </c>
    </row>
    <row r="32" spans="1:17" x14ac:dyDescent="0.2">
      <c r="A32">
        <f>VLOOKUP(B32*1,Org.kart!$G$3:$H$136,2,"USANN")</f>
        <v>2160</v>
      </c>
      <c r="B32" t="s">
        <v>61</v>
      </c>
      <c r="C32" t="s">
        <v>62</v>
      </c>
      <c r="D32" s="1">
        <v>28</v>
      </c>
      <c r="E32" s="2">
        <v>24.135999999999999</v>
      </c>
      <c r="F32" s="1"/>
      <c r="H32" s="7">
        <v>3300</v>
      </c>
      <c r="I32" s="8">
        <v>67.465000000000003</v>
      </c>
      <c r="M32">
        <v>3300</v>
      </c>
      <c r="N32">
        <v>67.465000000000003</v>
      </c>
      <c r="O32" s="42">
        <v>34630</v>
      </c>
      <c r="P32" s="41">
        <f t="shared" si="0"/>
        <v>45019</v>
      </c>
      <c r="Q32" s="41">
        <f t="shared" si="1"/>
        <v>667.29415252353067</v>
      </c>
    </row>
    <row r="33" spans="1:17" x14ac:dyDescent="0.2">
      <c r="A33">
        <f>VLOOKUP(B33*1,Org.kart!$G$3:$H$136,2,"USANN")</f>
        <v>2170</v>
      </c>
      <c r="B33" t="s">
        <v>63</v>
      </c>
      <c r="C33" t="s">
        <v>64</v>
      </c>
      <c r="D33" s="1">
        <v>42</v>
      </c>
      <c r="E33" s="2">
        <v>37.212000000000003</v>
      </c>
      <c r="F33" s="1"/>
      <c r="H33" s="7">
        <v>3400</v>
      </c>
      <c r="I33" s="8">
        <v>26.097999999999999</v>
      </c>
      <c r="M33">
        <v>3400</v>
      </c>
      <c r="N33">
        <v>26.097999999999999</v>
      </c>
      <c r="O33" s="42">
        <v>11889</v>
      </c>
      <c r="P33" s="41">
        <f t="shared" si="0"/>
        <v>15455.7</v>
      </c>
      <c r="Q33" s="41">
        <f t="shared" si="1"/>
        <v>592.21779446700907</v>
      </c>
    </row>
    <row r="34" spans="1:17" x14ac:dyDescent="0.2">
      <c r="A34">
        <f>VLOOKUP(B34*1,Org.kart!$G$3:$H$136,2,"USANN")</f>
        <v>2170</v>
      </c>
      <c r="B34" t="s">
        <v>65</v>
      </c>
      <c r="C34" t="s">
        <v>66</v>
      </c>
      <c r="D34" s="1">
        <v>6</v>
      </c>
      <c r="E34" s="2">
        <v>5.5019999999999998</v>
      </c>
      <c r="F34" s="1"/>
      <c r="H34" s="7">
        <v>3450</v>
      </c>
      <c r="I34" s="8">
        <v>12.805</v>
      </c>
      <c r="M34">
        <v>3450</v>
      </c>
      <c r="N34">
        <v>12.805</v>
      </c>
      <c r="O34" s="42">
        <v>6845</v>
      </c>
      <c r="P34" s="41">
        <f t="shared" si="0"/>
        <v>8898.5</v>
      </c>
      <c r="Q34" s="41">
        <f t="shared" si="1"/>
        <v>694.92385786802026</v>
      </c>
    </row>
    <row r="35" spans="1:17" x14ac:dyDescent="0.2">
      <c r="A35">
        <f>VLOOKUP(B35*1,Org.kart!$G$3:$H$136,2,"USANN")</f>
        <v>2175</v>
      </c>
      <c r="B35" t="s">
        <v>67</v>
      </c>
      <c r="C35" t="s">
        <v>68</v>
      </c>
      <c r="D35" s="1">
        <v>36</v>
      </c>
      <c r="E35" s="2">
        <v>33.048000000000002</v>
      </c>
      <c r="F35" s="1"/>
      <c r="H35" s="7">
        <v>3500</v>
      </c>
      <c r="I35" s="8">
        <v>85.929000000000002</v>
      </c>
      <c r="M35">
        <v>3500</v>
      </c>
      <c r="N35">
        <v>85.929000000000002</v>
      </c>
      <c r="O35" s="42">
        <v>38835</v>
      </c>
      <c r="P35" s="41">
        <f t="shared" si="0"/>
        <v>50485.5</v>
      </c>
      <c r="Q35" s="41">
        <f t="shared" si="1"/>
        <v>587.52574800125683</v>
      </c>
    </row>
    <row r="36" spans="1:17" x14ac:dyDescent="0.2">
      <c r="A36">
        <f>VLOOKUP(B36*1,Org.kart!$G$3:$H$136,2,"USANN")</f>
        <v>2180</v>
      </c>
      <c r="B36" t="s">
        <v>69</v>
      </c>
      <c r="C36" t="s">
        <v>70</v>
      </c>
      <c r="D36" s="1">
        <v>51</v>
      </c>
      <c r="E36" s="2">
        <v>44.981999999999999</v>
      </c>
      <c r="F36" s="1"/>
      <c r="H36" s="7">
        <v>3600</v>
      </c>
      <c r="I36" s="8">
        <v>193.50200000000001</v>
      </c>
      <c r="M36">
        <v>3600</v>
      </c>
      <c r="N36">
        <v>193.50200000000001</v>
      </c>
      <c r="O36" s="42">
        <v>107362.226</v>
      </c>
      <c r="P36" s="41">
        <f t="shared" si="0"/>
        <v>139570.89379999999</v>
      </c>
      <c r="Q36" s="41">
        <f t="shared" si="1"/>
        <v>721.28915360047949</v>
      </c>
    </row>
    <row r="37" spans="1:17" x14ac:dyDescent="0.2">
      <c r="A37">
        <f>VLOOKUP(B37*1,Org.kart!$G$3:$H$136,2,"USANN")</f>
        <v>2191</v>
      </c>
      <c r="B37" t="s">
        <v>71</v>
      </c>
      <c r="C37" t="s">
        <v>72</v>
      </c>
      <c r="D37" s="1">
        <v>24</v>
      </c>
      <c r="E37" s="2">
        <v>21.047999999999998</v>
      </c>
      <c r="F37" s="1"/>
      <c r="H37" s="7">
        <v>3800</v>
      </c>
      <c r="I37" s="8">
        <v>18.116</v>
      </c>
      <c r="M37">
        <v>3800</v>
      </c>
      <c r="N37">
        <v>18.116</v>
      </c>
      <c r="O37" s="42">
        <v>7363</v>
      </c>
      <c r="P37" s="41">
        <f t="shared" si="0"/>
        <v>9571.9</v>
      </c>
      <c r="Q37" s="41">
        <f t="shared" si="1"/>
        <v>528.36718922499449</v>
      </c>
    </row>
    <row r="38" spans="1:17" x14ac:dyDescent="0.2">
      <c r="A38">
        <f>VLOOKUP(B38*1,Org.kart!$G$3:$H$136,2,"USANN")</f>
        <v>2300</v>
      </c>
      <c r="B38" t="s">
        <v>73</v>
      </c>
      <c r="C38" t="s">
        <v>74</v>
      </c>
      <c r="D38" s="1">
        <v>1</v>
      </c>
      <c r="E38" s="2">
        <v>1</v>
      </c>
      <c r="F38" s="1"/>
      <c r="H38" s="7">
        <v>6000</v>
      </c>
      <c r="I38" s="8">
        <v>108.812</v>
      </c>
      <c r="M38">
        <v>6000</v>
      </c>
      <c r="N38">
        <v>108.812</v>
      </c>
      <c r="O38" s="42">
        <v>47240</v>
      </c>
      <c r="P38" s="41">
        <f t="shared" si="0"/>
        <v>61412</v>
      </c>
      <c r="Q38" s="41">
        <f t="shared" si="1"/>
        <v>564.38628092489796</v>
      </c>
    </row>
    <row r="39" spans="1:17" x14ac:dyDescent="0.2">
      <c r="A39">
        <f>VLOOKUP(B39*1,Org.kart!$G$3:$H$136,2,"USANN")</f>
        <v>2300</v>
      </c>
      <c r="B39" t="s">
        <v>75</v>
      </c>
      <c r="C39" t="s">
        <v>76</v>
      </c>
      <c r="D39" s="1">
        <v>43</v>
      </c>
      <c r="E39" s="2">
        <v>36.979999999999997</v>
      </c>
      <c r="F39" s="1"/>
      <c r="H39" s="7">
        <v>6200</v>
      </c>
      <c r="I39" s="8">
        <v>20.998000000000001</v>
      </c>
      <c r="M39">
        <v>6200</v>
      </c>
      <c r="N39">
        <v>20.998000000000001</v>
      </c>
      <c r="O39" s="42">
        <v>14546</v>
      </c>
      <c r="P39" s="41">
        <f t="shared" si="0"/>
        <v>18909.8</v>
      </c>
      <c r="Q39" s="41">
        <f t="shared" si="1"/>
        <v>900.55243356510141</v>
      </c>
    </row>
    <row r="40" spans="1:17" x14ac:dyDescent="0.2">
      <c r="A40">
        <f>VLOOKUP(B40*1,Org.kart!$G$3:$H$136,2,"USANN")</f>
        <v>2300</v>
      </c>
      <c r="B40" t="s">
        <v>77</v>
      </c>
      <c r="C40" t="s">
        <v>78</v>
      </c>
      <c r="D40" s="1">
        <v>17</v>
      </c>
      <c r="E40" s="2">
        <v>14.297000000000001</v>
      </c>
      <c r="F40" s="1"/>
      <c r="H40" s="7">
        <v>6400</v>
      </c>
      <c r="I40" s="8">
        <v>82.494</v>
      </c>
      <c r="M40">
        <v>6400</v>
      </c>
      <c r="N40">
        <v>82.494</v>
      </c>
      <c r="O40" s="42">
        <v>33935</v>
      </c>
      <c r="P40" s="41">
        <f t="shared" si="0"/>
        <v>44115.5</v>
      </c>
      <c r="Q40" s="41">
        <f t="shared" si="1"/>
        <v>534.77222585885033</v>
      </c>
    </row>
    <row r="41" spans="1:17" x14ac:dyDescent="0.2">
      <c r="A41">
        <f>VLOOKUP(B41*1,Org.kart!$G$3:$H$136,2,"USANN")</f>
        <v>2300</v>
      </c>
      <c r="B41" t="s">
        <v>79</v>
      </c>
      <c r="C41" t="s">
        <v>80</v>
      </c>
      <c r="D41" s="1">
        <v>9</v>
      </c>
      <c r="E41" s="2">
        <v>8.1</v>
      </c>
      <c r="F41" s="1"/>
      <c r="H41" s="7">
        <v>6500</v>
      </c>
      <c r="I41" s="8">
        <v>32.281999999999996</v>
      </c>
      <c r="M41">
        <v>6500</v>
      </c>
      <c r="N41">
        <v>32.281999999999996</v>
      </c>
      <c r="O41" s="42">
        <v>17460</v>
      </c>
      <c r="P41" s="41">
        <f>O41*1.3</f>
        <v>22698</v>
      </c>
      <c r="Q41" s="41">
        <f t="shared" si="1"/>
        <v>703.11628771451592</v>
      </c>
    </row>
    <row r="42" spans="1:17" x14ac:dyDescent="0.2">
      <c r="A42">
        <f>VLOOKUP(B42*1,Org.kart!$G$3:$H$136,2,"USANN")</f>
        <v>2300</v>
      </c>
      <c r="B42" t="s">
        <v>81</v>
      </c>
      <c r="C42" t="s">
        <v>82</v>
      </c>
      <c r="D42" s="1">
        <v>24</v>
      </c>
      <c r="E42" s="2">
        <v>20.52</v>
      </c>
      <c r="F42" s="1"/>
      <c r="H42" s="7" t="s">
        <v>828</v>
      </c>
      <c r="I42" s="8">
        <v>1724.5799999999997</v>
      </c>
    </row>
    <row r="43" spans="1:17" x14ac:dyDescent="0.2">
      <c r="A43">
        <f>VLOOKUP(B43*1,Org.kart!$G$3:$H$136,2,"USANN")</f>
        <v>2300</v>
      </c>
      <c r="B43" t="s">
        <v>83</v>
      </c>
      <c r="C43" t="s">
        <v>84</v>
      </c>
      <c r="D43" s="1">
        <v>12</v>
      </c>
      <c r="E43" s="2">
        <v>11.304</v>
      </c>
      <c r="F43" s="1"/>
    </row>
    <row r="44" spans="1:17" x14ac:dyDescent="0.2">
      <c r="A44">
        <f>VLOOKUP(B44*1,Org.kart!$G$3:$H$136,2,"USANN")</f>
        <v>2300</v>
      </c>
      <c r="B44" t="s">
        <v>85</v>
      </c>
      <c r="C44" t="s">
        <v>86</v>
      </c>
      <c r="D44" s="1">
        <v>17</v>
      </c>
      <c r="E44" s="2">
        <v>14.943</v>
      </c>
      <c r="F44" s="1"/>
    </row>
    <row r="45" spans="1:17" x14ac:dyDescent="0.2">
      <c r="A45">
        <f>VLOOKUP(B45*1,Org.kart!$G$3:$H$136,2,"USANN")</f>
        <v>2300</v>
      </c>
      <c r="B45" t="s">
        <v>87</v>
      </c>
      <c r="C45" t="s">
        <v>88</v>
      </c>
      <c r="D45" s="1">
        <v>23</v>
      </c>
      <c r="E45" s="2">
        <v>19.09</v>
      </c>
      <c r="F45" s="1"/>
    </row>
    <row r="46" spans="1:17" x14ac:dyDescent="0.2">
      <c r="A46">
        <f>VLOOKUP(B46*1,Org.kart!$G$3:$H$136,2,"USANN")</f>
        <v>2500</v>
      </c>
      <c r="B46" t="s">
        <v>89</v>
      </c>
      <c r="C46" t="s">
        <v>90</v>
      </c>
      <c r="D46" s="1">
        <v>11</v>
      </c>
      <c r="E46" s="2">
        <v>8.1509999999999998</v>
      </c>
      <c r="F46" s="1"/>
    </row>
    <row r="47" spans="1:17" x14ac:dyDescent="0.2">
      <c r="A47">
        <f>VLOOKUP(B47*1,Org.kart!$G$3:$H$136,2,"USANN")</f>
        <v>2500</v>
      </c>
      <c r="B47" t="s">
        <v>91</v>
      </c>
      <c r="C47" t="s">
        <v>92</v>
      </c>
      <c r="D47" s="1">
        <v>1</v>
      </c>
      <c r="E47" s="2">
        <v>1</v>
      </c>
      <c r="F47" s="1"/>
    </row>
    <row r="48" spans="1:17" x14ac:dyDescent="0.2">
      <c r="A48">
        <f>VLOOKUP(B48*1,Org.kart!$G$3:$H$136,2,"USANN")</f>
        <v>2500</v>
      </c>
      <c r="B48" t="s">
        <v>93</v>
      </c>
      <c r="C48" t="s">
        <v>94</v>
      </c>
      <c r="D48" s="1">
        <v>14</v>
      </c>
      <c r="E48" s="2">
        <v>12.404</v>
      </c>
      <c r="F48" s="1"/>
    </row>
    <row r="49" spans="1:6" x14ac:dyDescent="0.2">
      <c r="A49">
        <f>VLOOKUP(B49*1,Org.kart!$G$3:$H$136,2,"USANN")</f>
        <v>2500</v>
      </c>
      <c r="B49" t="s">
        <v>95</v>
      </c>
      <c r="C49" t="s">
        <v>96</v>
      </c>
      <c r="D49" s="1">
        <v>7</v>
      </c>
      <c r="E49" s="2">
        <v>4.585</v>
      </c>
      <c r="F49" s="1"/>
    </row>
    <row r="50" spans="1:6" x14ac:dyDescent="0.2">
      <c r="A50">
        <f>VLOOKUP(B50*1,Org.kart!$G$3:$H$136,2,"USANN")</f>
        <v>2500</v>
      </c>
      <c r="B50" t="s">
        <v>97</v>
      </c>
      <c r="C50" t="s">
        <v>98</v>
      </c>
      <c r="D50" s="1">
        <v>17</v>
      </c>
      <c r="E50" s="2">
        <v>12.512</v>
      </c>
      <c r="F50" s="1"/>
    </row>
    <row r="51" spans="1:6" x14ac:dyDescent="0.2">
      <c r="A51">
        <f>VLOOKUP(B51*1,Org.kart!$G$3:$H$136,2,"USANN")</f>
        <v>2500</v>
      </c>
      <c r="B51" t="s">
        <v>99</v>
      </c>
      <c r="C51" t="s">
        <v>100</v>
      </c>
      <c r="D51" s="1">
        <v>8</v>
      </c>
      <c r="E51" s="2">
        <v>6.8</v>
      </c>
      <c r="F51" s="1"/>
    </row>
    <row r="52" spans="1:6" x14ac:dyDescent="0.2">
      <c r="A52">
        <f>VLOOKUP(B52*1,Org.kart!$G$3:$H$136,2,"USANN")</f>
        <v>3010</v>
      </c>
      <c r="B52" t="s">
        <v>101</v>
      </c>
      <c r="C52" t="s">
        <v>102</v>
      </c>
      <c r="D52" s="1">
        <v>12</v>
      </c>
      <c r="E52" s="2">
        <v>11.795999999999999</v>
      </c>
      <c r="F52" s="1"/>
    </row>
    <row r="53" spans="1:6" x14ac:dyDescent="0.2">
      <c r="A53">
        <f>VLOOKUP(B53*1,Org.kart!$G$3:$H$136,2,"USANN")</f>
        <v>3100</v>
      </c>
      <c r="B53" t="s">
        <v>103</v>
      </c>
      <c r="C53" t="s">
        <v>104</v>
      </c>
      <c r="D53" s="1">
        <v>10</v>
      </c>
      <c r="E53" s="2">
        <v>8.4499999999999993</v>
      </c>
      <c r="F53" s="1"/>
    </row>
    <row r="54" spans="1:6" x14ac:dyDescent="0.2">
      <c r="A54">
        <f>VLOOKUP(B54*1,Org.kart!$G$3:$H$136,2,"USANN")</f>
        <v>3100</v>
      </c>
      <c r="B54" t="s">
        <v>105</v>
      </c>
      <c r="C54" t="s">
        <v>106</v>
      </c>
      <c r="D54" s="1">
        <v>4</v>
      </c>
      <c r="E54" s="2">
        <v>4</v>
      </c>
      <c r="F54" s="1"/>
    </row>
    <row r="55" spans="1:6" x14ac:dyDescent="0.2">
      <c r="A55">
        <f>VLOOKUP(B55*1,Org.kart!$G$3:$H$136,2,"USANN")</f>
        <v>3100</v>
      </c>
      <c r="B55" t="s">
        <v>107</v>
      </c>
      <c r="C55" t="s">
        <v>108</v>
      </c>
      <c r="D55" s="1">
        <v>6</v>
      </c>
      <c r="E55" s="2">
        <v>5.5019999999999998</v>
      </c>
      <c r="F55" s="1"/>
    </row>
    <row r="56" spans="1:6" x14ac:dyDescent="0.2">
      <c r="A56">
        <f>VLOOKUP(B56*1,Org.kart!$G$3:$H$136,2,"USANN")</f>
        <v>3100</v>
      </c>
      <c r="B56" t="s">
        <v>109</v>
      </c>
      <c r="C56" t="s">
        <v>110</v>
      </c>
      <c r="D56" s="1">
        <v>6</v>
      </c>
      <c r="E56" s="2">
        <v>5.8019999999999996</v>
      </c>
      <c r="F56" s="1"/>
    </row>
    <row r="57" spans="1:6" x14ac:dyDescent="0.2">
      <c r="A57">
        <f>VLOOKUP(B57*1,Org.kart!$G$3:$H$136,2,"USANN")</f>
        <v>3100</v>
      </c>
      <c r="B57" t="s">
        <v>111</v>
      </c>
      <c r="C57" t="s">
        <v>112</v>
      </c>
      <c r="D57" s="1">
        <v>17</v>
      </c>
      <c r="E57" s="2">
        <v>11.321999999999999</v>
      </c>
      <c r="F57" s="1"/>
    </row>
    <row r="58" spans="1:6" x14ac:dyDescent="0.2">
      <c r="A58">
        <f>VLOOKUP(B58*1,Org.kart!$G$3:$H$136,2,"USANN")</f>
        <v>3100</v>
      </c>
      <c r="B58" t="s">
        <v>113</v>
      </c>
      <c r="C58" t="s">
        <v>114</v>
      </c>
      <c r="D58" s="1">
        <v>19</v>
      </c>
      <c r="E58" s="2">
        <v>14.839</v>
      </c>
      <c r="F58" s="1"/>
    </row>
    <row r="59" spans="1:6" x14ac:dyDescent="0.2">
      <c r="A59">
        <f>VLOOKUP(B59*1,Org.kart!$G$3:$H$136,2,"USANN")</f>
        <v>3100</v>
      </c>
      <c r="B59" t="s">
        <v>115</v>
      </c>
      <c r="C59" t="s">
        <v>116</v>
      </c>
      <c r="D59" s="1">
        <v>20</v>
      </c>
      <c r="E59" s="2">
        <v>14.28</v>
      </c>
      <c r="F59" s="1"/>
    </row>
    <row r="60" spans="1:6" x14ac:dyDescent="0.2">
      <c r="A60">
        <f>VLOOKUP(B60*1,Org.kart!$G$3:$H$136,2,"USANN")</f>
        <v>3100</v>
      </c>
      <c r="B60" t="s">
        <v>117</v>
      </c>
      <c r="C60" t="s">
        <v>118</v>
      </c>
      <c r="D60" s="1">
        <v>26</v>
      </c>
      <c r="E60" s="2">
        <v>21.19</v>
      </c>
      <c r="F60" s="1"/>
    </row>
    <row r="61" spans="1:6" x14ac:dyDescent="0.2">
      <c r="A61">
        <f>VLOOKUP(B61*1,Org.kart!$G$3:$H$136,2,"USANN")</f>
        <v>3100</v>
      </c>
      <c r="B61" t="s">
        <v>119</v>
      </c>
      <c r="C61" t="s">
        <v>120</v>
      </c>
      <c r="D61" s="1">
        <v>15</v>
      </c>
      <c r="E61" s="2">
        <v>11.205</v>
      </c>
      <c r="F61" s="1"/>
    </row>
    <row r="62" spans="1:6" x14ac:dyDescent="0.2">
      <c r="A62">
        <f>VLOOKUP(B62*1,Org.kart!$G$3:$H$136,2,"USANN")</f>
        <v>3100</v>
      </c>
      <c r="B62" t="s">
        <v>121</v>
      </c>
      <c r="C62" t="s">
        <v>122</v>
      </c>
      <c r="D62" s="1">
        <v>19</v>
      </c>
      <c r="E62" s="2">
        <v>14.345000000000001</v>
      </c>
      <c r="F62" s="1"/>
    </row>
    <row r="63" spans="1:6" x14ac:dyDescent="0.2">
      <c r="A63">
        <f>VLOOKUP(B63*1,Org.kart!$G$3:$H$136,2,"USANN")</f>
        <v>3100</v>
      </c>
      <c r="B63" t="s">
        <v>123</v>
      </c>
      <c r="C63" t="s">
        <v>124</v>
      </c>
      <c r="D63" s="1">
        <v>9</v>
      </c>
      <c r="E63" s="2">
        <v>8.0459999999999994</v>
      </c>
      <c r="F63" s="1"/>
    </row>
    <row r="64" spans="1:6" x14ac:dyDescent="0.2">
      <c r="A64">
        <f>VLOOKUP(B64*1,Org.kart!$G$3:$H$136,2,"USANN")</f>
        <v>3100</v>
      </c>
      <c r="B64" t="s">
        <v>125</v>
      </c>
      <c r="C64" t="s">
        <v>126</v>
      </c>
      <c r="D64" s="1">
        <v>37</v>
      </c>
      <c r="E64" s="2">
        <v>23.199000000000002</v>
      </c>
      <c r="F64" s="1"/>
    </row>
    <row r="65" spans="1:6" x14ac:dyDescent="0.2">
      <c r="A65">
        <f>VLOOKUP(B65*1,Org.kart!$G$3:$H$136,2,"USANN")</f>
        <v>3170</v>
      </c>
      <c r="B65" t="s">
        <v>127</v>
      </c>
      <c r="C65" t="s">
        <v>128</v>
      </c>
      <c r="D65" s="1">
        <v>32</v>
      </c>
      <c r="E65" s="2">
        <v>28.8</v>
      </c>
      <c r="F65" s="1"/>
    </row>
    <row r="66" spans="1:6" x14ac:dyDescent="0.2">
      <c r="A66">
        <f>VLOOKUP(B66*1,Org.kart!$G$3:$H$136,2,"USANN")</f>
        <v>3170</v>
      </c>
      <c r="B66" t="s">
        <v>129</v>
      </c>
      <c r="C66" t="s">
        <v>130</v>
      </c>
      <c r="D66" s="1">
        <v>5</v>
      </c>
      <c r="E66" s="2">
        <v>4.25</v>
      </c>
      <c r="F66" s="1"/>
    </row>
    <row r="67" spans="1:6" x14ac:dyDescent="0.2">
      <c r="A67">
        <f>VLOOKUP(B67*1,Org.kart!$G$3:$H$136,2,"USANN")</f>
        <v>3170</v>
      </c>
      <c r="B67" t="s">
        <v>131</v>
      </c>
      <c r="C67" t="s">
        <v>132</v>
      </c>
      <c r="D67" s="1">
        <v>20</v>
      </c>
      <c r="E67" s="2">
        <v>15.28</v>
      </c>
      <c r="F67" s="1"/>
    </row>
    <row r="68" spans="1:6" x14ac:dyDescent="0.2">
      <c r="A68">
        <f>VLOOKUP(B68*1,Org.kart!$G$3:$H$136,2,"USANN")</f>
        <v>3170</v>
      </c>
      <c r="B68" t="s">
        <v>133</v>
      </c>
      <c r="C68" t="s">
        <v>134</v>
      </c>
      <c r="D68" s="1">
        <v>18</v>
      </c>
      <c r="E68" s="2">
        <v>13.698</v>
      </c>
      <c r="F68" s="1"/>
    </row>
    <row r="69" spans="1:6" x14ac:dyDescent="0.2">
      <c r="A69">
        <f>VLOOKUP(B69*1,Org.kart!$G$3:$H$136,2,"USANN")</f>
        <v>3170</v>
      </c>
      <c r="B69" t="s">
        <v>135</v>
      </c>
      <c r="C69" t="s">
        <v>136</v>
      </c>
      <c r="D69" s="1">
        <v>16</v>
      </c>
      <c r="E69" s="2">
        <v>13.183999999999999</v>
      </c>
      <c r="F69" s="1"/>
    </row>
    <row r="70" spans="1:6" x14ac:dyDescent="0.2">
      <c r="A70">
        <f>VLOOKUP(B70*1,Org.kart!$G$3:$H$136,2,"USANN")</f>
        <v>3170</v>
      </c>
      <c r="B70" t="s">
        <v>137</v>
      </c>
      <c r="C70" t="s">
        <v>138</v>
      </c>
      <c r="D70" s="1">
        <v>10</v>
      </c>
      <c r="E70" s="2">
        <v>8.02</v>
      </c>
      <c r="F70" s="1"/>
    </row>
    <row r="71" spans="1:6" x14ac:dyDescent="0.2">
      <c r="A71">
        <f>VLOOKUP(B71*1,Org.kart!$G$3:$H$136,2,"USANN")</f>
        <v>3200</v>
      </c>
      <c r="B71" t="s">
        <v>139</v>
      </c>
      <c r="C71" t="s">
        <v>140</v>
      </c>
      <c r="D71" s="1">
        <v>11</v>
      </c>
      <c r="E71" s="2">
        <v>10.295999999999999</v>
      </c>
      <c r="F71" s="1"/>
    </row>
    <row r="72" spans="1:6" x14ac:dyDescent="0.2">
      <c r="A72">
        <f>VLOOKUP(B72*1,Org.kart!$G$3:$H$136,2,"USANN")</f>
        <v>3200</v>
      </c>
      <c r="B72" t="s">
        <v>141</v>
      </c>
      <c r="C72" t="s">
        <v>142</v>
      </c>
      <c r="D72" s="1">
        <v>22</v>
      </c>
      <c r="E72" s="2">
        <v>18.611999999999998</v>
      </c>
      <c r="F72" s="1"/>
    </row>
    <row r="73" spans="1:6" x14ac:dyDescent="0.2">
      <c r="A73">
        <f>VLOOKUP(B73*1,Org.kart!$G$3:$H$136,2,"USANN")</f>
        <v>3200</v>
      </c>
      <c r="B73" t="s">
        <v>143</v>
      </c>
      <c r="C73" t="s">
        <v>144</v>
      </c>
      <c r="D73" s="1">
        <v>29</v>
      </c>
      <c r="E73" s="2">
        <v>23.113</v>
      </c>
      <c r="F73" s="1"/>
    </row>
    <row r="74" spans="1:6" x14ac:dyDescent="0.2">
      <c r="A74">
        <f>VLOOKUP(B74*1,Org.kart!$G$3:$H$136,2,"USANN")</f>
        <v>3200</v>
      </c>
      <c r="B74" t="s">
        <v>145</v>
      </c>
      <c r="C74" t="s">
        <v>146</v>
      </c>
      <c r="D74" s="1">
        <v>22</v>
      </c>
      <c r="E74" s="2">
        <v>17.204000000000001</v>
      </c>
      <c r="F74" s="1"/>
    </row>
    <row r="75" spans="1:6" x14ac:dyDescent="0.2">
      <c r="A75">
        <f>VLOOKUP(B75*1,Org.kart!$G$3:$H$136,2,"USANN")</f>
        <v>3200</v>
      </c>
      <c r="B75" t="s">
        <v>147</v>
      </c>
      <c r="C75" t="s">
        <v>148</v>
      </c>
      <c r="D75" s="1">
        <v>14</v>
      </c>
      <c r="E75" s="2">
        <v>11.228</v>
      </c>
      <c r="F75" s="1"/>
    </row>
    <row r="76" spans="1:6" x14ac:dyDescent="0.2">
      <c r="A76">
        <f>VLOOKUP(B76*1,Org.kart!$G$3:$H$136,2,"USANN")</f>
        <v>3200</v>
      </c>
      <c r="B76" t="s">
        <v>149</v>
      </c>
      <c r="C76" t="s">
        <v>150</v>
      </c>
      <c r="D76" s="1">
        <v>23</v>
      </c>
      <c r="E76" s="2">
        <v>17.71</v>
      </c>
      <c r="F76" s="1"/>
    </row>
    <row r="77" spans="1:6" x14ac:dyDescent="0.2">
      <c r="A77">
        <f>VLOOKUP(B77*1,Org.kart!$G$3:$H$136,2,"USANN")</f>
        <v>3200</v>
      </c>
      <c r="B77" t="s">
        <v>151</v>
      </c>
      <c r="C77" t="s">
        <v>152</v>
      </c>
      <c r="D77" s="1">
        <v>21</v>
      </c>
      <c r="E77" s="2">
        <v>17.030999999999999</v>
      </c>
      <c r="F77" s="1"/>
    </row>
    <row r="78" spans="1:6" x14ac:dyDescent="0.2">
      <c r="A78">
        <f>VLOOKUP(B78*1,Org.kart!$G$3:$H$136,2,"USANN")</f>
        <v>3200</v>
      </c>
      <c r="B78" t="s">
        <v>153</v>
      </c>
      <c r="C78" t="s">
        <v>154</v>
      </c>
      <c r="D78" s="1">
        <v>12</v>
      </c>
      <c r="E78" s="2">
        <v>9.1319999999999997</v>
      </c>
      <c r="F78" s="1"/>
    </row>
    <row r="79" spans="1:6" x14ac:dyDescent="0.2">
      <c r="A79">
        <f>VLOOKUP(B79*1,Org.kart!$G$3:$H$136,2,"USANN")</f>
        <v>3200</v>
      </c>
      <c r="B79" t="s">
        <v>155</v>
      </c>
      <c r="C79" t="s">
        <v>156</v>
      </c>
      <c r="D79" s="1">
        <v>11</v>
      </c>
      <c r="E79" s="2">
        <v>8.8989999999999991</v>
      </c>
      <c r="F79" s="1"/>
    </row>
    <row r="80" spans="1:6" x14ac:dyDescent="0.2">
      <c r="A80">
        <f>VLOOKUP(B80*1,Org.kart!$G$3:$H$136,2,"USANN")</f>
        <v>3200</v>
      </c>
      <c r="B80" t="s">
        <v>157</v>
      </c>
      <c r="C80" t="s">
        <v>158</v>
      </c>
      <c r="D80" s="1">
        <v>15</v>
      </c>
      <c r="E80" s="2">
        <v>12.555</v>
      </c>
      <c r="F80" s="1"/>
    </row>
    <row r="81" spans="1:6" x14ac:dyDescent="0.2">
      <c r="A81">
        <f>VLOOKUP(B81*1,Org.kart!$G$3:$H$136,2,"USANN")</f>
        <v>3200</v>
      </c>
      <c r="B81" t="s">
        <v>159</v>
      </c>
      <c r="C81" t="s">
        <v>160</v>
      </c>
      <c r="D81" s="1">
        <v>1</v>
      </c>
      <c r="E81" s="2">
        <v>0.23300000000000001</v>
      </c>
      <c r="F81" s="1"/>
    </row>
    <row r="82" spans="1:6" x14ac:dyDescent="0.2">
      <c r="A82">
        <f>VLOOKUP(B82*1,Org.kart!$G$3:$H$136,2,"USANN")</f>
        <v>3300</v>
      </c>
      <c r="B82" t="s">
        <v>161</v>
      </c>
      <c r="C82" t="s">
        <v>162</v>
      </c>
      <c r="D82" s="1">
        <v>5</v>
      </c>
      <c r="E82" s="2">
        <v>5</v>
      </c>
      <c r="F82" s="1"/>
    </row>
    <row r="83" spans="1:6" x14ac:dyDescent="0.2">
      <c r="A83">
        <f>VLOOKUP(B83*1,Org.kart!$G$3:$H$136,2,"USANN")</f>
        <v>3300</v>
      </c>
      <c r="B83" t="s">
        <v>163</v>
      </c>
      <c r="C83" t="s">
        <v>164</v>
      </c>
      <c r="D83" s="1">
        <v>17</v>
      </c>
      <c r="E83" s="2">
        <v>16.099</v>
      </c>
      <c r="F83" s="1"/>
    </row>
    <row r="84" spans="1:6" x14ac:dyDescent="0.2">
      <c r="A84">
        <f>VLOOKUP(B84*1,Org.kart!$G$3:$H$136,2,"USANN")</f>
        <v>3300</v>
      </c>
      <c r="B84" t="s">
        <v>165</v>
      </c>
      <c r="C84" t="s">
        <v>166</v>
      </c>
      <c r="D84" s="1">
        <v>19</v>
      </c>
      <c r="E84" s="2">
        <v>14.401999999999999</v>
      </c>
      <c r="F84" s="1"/>
    </row>
    <row r="85" spans="1:6" x14ac:dyDescent="0.2">
      <c r="A85">
        <f>VLOOKUP(B85*1,Org.kart!$G$3:$H$136,2,"USANN")</f>
        <v>3300</v>
      </c>
      <c r="B85" t="s">
        <v>167</v>
      </c>
      <c r="C85" t="s">
        <v>168</v>
      </c>
      <c r="D85" s="1">
        <v>17</v>
      </c>
      <c r="E85" s="2">
        <v>13.464</v>
      </c>
      <c r="F85" s="1"/>
    </row>
    <row r="86" spans="1:6" x14ac:dyDescent="0.2">
      <c r="A86">
        <f>VLOOKUP(B86*1,Org.kart!$G$3:$H$136,2,"USANN")</f>
        <v>3300</v>
      </c>
      <c r="B86" t="s">
        <v>169</v>
      </c>
      <c r="C86" t="s">
        <v>170</v>
      </c>
      <c r="D86" s="1">
        <v>8</v>
      </c>
      <c r="E86" s="2">
        <v>8</v>
      </c>
      <c r="F86" s="1"/>
    </row>
    <row r="87" spans="1:6" x14ac:dyDescent="0.2">
      <c r="A87">
        <f>VLOOKUP(B87*1,Org.kart!$G$3:$H$136,2,"USANN")</f>
        <v>3300</v>
      </c>
      <c r="B87" t="s">
        <v>171</v>
      </c>
      <c r="C87" t="s">
        <v>172</v>
      </c>
      <c r="D87" s="1">
        <v>4</v>
      </c>
      <c r="E87" s="2">
        <v>4</v>
      </c>
      <c r="F87" s="1"/>
    </row>
    <row r="88" spans="1:6" x14ac:dyDescent="0.2">
      <c r="A88">
        <f>VLOOKUP(B88*1,Org.kart!$G$3:$H$136,2,"USANN")</f>
        <v>3300</v>
      </c>
      <c r="B88" t="s">
        <v>173</v>
      </c>
      <c r="C88" t="s">
        <v>174</v>
      </c>
      <c r="D88" s="1">
        <v>5</v>
      </c>
      <c r="E88" s="2">
        <v>4.5</v>
      </c>
      <c r="F88" s="1"/>
    </row>
    <row r="89" spans="1:6" x14ac:dyDescent="0.2">
      <c r="A89">
        <f>VLOOKUP(B89*1,Org.kart!$G$3:$H$136,2,"USANN")</f>
        <v>3300</v>
      </c>
      <c r="B89" t="s">
        <v>175</v>
      </c>
      <c r="C89" t="s">
        <v>176</v>
      </c>
      <c r="D89" s="1">
        <v>2</v>
      </c>
      <c r="E89" s="2">
        <v>2</v>
      </c>
      <c r="F89" s="1"/>
    </row>
    <row r="90" spans="1:6" x14ac:dyDescent="0.2">
      <c r="A90">
        <f>VLOOKUP(B90*1,Org.kart!$G$3:$H$136,2,"USANN")</f>
        <v>3400</v>
      </c>
      <c r="B90" t="s">
        <v>177</v>
      </c>
      <c r="C90" t="s">
        <v>178</v>
      </c>
      <c r="D90" s="1">
        <v>3</v>
      </c>
      <c r="E90" s="2">
        <v>3</v>
      </c>
      <c r="F90" s="1"/>
    </row>
    <row r="91" spans="1:6" x14ac:dyDescent="0.2">
      <c r="A91">
        <f>VLOOKUP(B91*1,Org.kart!$G$3:$H$136,2,"USANN")</f>
        <v>3400</v>
      </c>
      <c r="B91" t="s">
        <v>179</v>
      </c>
      <c r="C91" t="s">
        <v>180</v>
      </c>
      <c r="D91" s="1">
        <v>8</v>
      </c>
      <c r="E91" s="2">
        <v>7.8</v>
      </c>
      <c r="F91" s="1"/>
    </row>
    <row r="92" spans="1:6" x14ac:dyDescent="0.2">
      <c r="A92">
        <f>VLOOKUP(B92*1,Org.kart!$G$3:$H$136,2,"USANN")</f>
        <v>3400</v>
      </c>
      <c r="B92" t="s">
        <v>181</v>
      </c>
      <c r="C92" t="s">
        <v>182</v>
      </c>
      <c r="D92" s="1">
        <v>6</v>
      </c>
      <c r="E92" s="2">
        <v>5.298</v>
      </c>
      <c r="F92" s="1"/>
    </row>
    <row r="93" spans="1:6" x14ac:dyDescent="0.2">
      <c r="A93">
        <f>VLOOKUP(B93*1,Org.kart!$G$3:$H$136,2,"USANN")</f>
        <v>3400</v>
      </c>
      <c r="B93" t="s">
        <v>183</v>
      </c>
      <c r="C93" t="s">
        <v>184</v>
      </c>
      <c r="D93" s="1">
        <v>10</v>
      </c>
      <c r="E93" s="2">
        <v>10</v>
      </c>
      <c r="F93" s="1"/>
    </row>
    <row r="94" spans="1:6" x14ac:dyDescent="0.2">
      <c r="A94">
        <f>VLOOKUP(B94*1,Org.kart!$G$3:$H$136,2,"USANN")</f>
        <v>3450</v>
      </c>
      <c r="B94" t="s">
        <v>185</v>
      </c>
      <c r="C94" t="s">
        <v>186</v>
      </c>
      <c r="D94" s="1">
        <v>13</v>
      </c>
      <c r="E94" s="2">
        <v>12.805</v>
      </c>
      <c r="F94" s="1"/>
    </row>
    <row r="95" spans="1:6" x14ac:dyDescent="0.2">
      <c r="A95">
        <f>VLOOKUP(B95*1,Org.kart!$G$3:$H$136,2,"USANN")</f>
        <v>3500</v>
      </c>
      <c r="B95" t="s">
        <v>187</v>
      </c>
      <c r="C95" t="s">
        <v>188</v>
      </c>
      <c r="D95" s="1">
        <v>3</v>
      </c>
      <c r="E95" s="2">
        <v>3</v>
      </c>
      <c r="F95" s="1"/>
    </row>
    <row r="96" spans="1:6" x14ac:dyDescent="0.2">
      <c r="A96">
        <f>VLOOKUP(B96*1,Org.kart!$G$3:$H$136,2,"USANN")</f>
        <v>3500</v>
      </c>
      <c r="B96" t="s">
        <v>189</v>
      </c>
      <c r="C96" t="s">
        <v>190</v>
      </c>
      <c r="D96" s="1">
        <v>37</v>
      </c>
      <c r="E96" s="2">
        <v>34.484000000000002</v>
      </c>
      <c r="F96" s="1"/>
    </row>
    <row r="97" spans="1:6" x14ac:dyDescent="0.2">
      <c r="A97">
        <f>VLOOKUP(B97*1,Org.kart!$G$3:$H$136,2,"USANN")</f>
        <v>3500</v>
      </c>
      <c r="B97" t="s">
        <v>191</v>
      </c>
      <c r="C97" t="s">
        <v>192</v>
      </c>
      <c r="D97" s="1">
        <v>35</v>
      </c>
      <c r="E97" s="2">
        <v>30.344999999999999</v>
      </c>
      <c r="F97" s="1"/>
    </row>
    <row r="98" spans="1:6" x14ac:dyDescent="0.2">
      <c r="A98">
        <f>VLOOKUP(B98*1,Org.kart!$G$3:$H$136,2,"USANN")</f>
        <v>3500</v>
      </c>
      <c r="B98" t="s">
        <v>193</v>
      </c>
      <c r="C98" t="s">
        <v>194</v>
      </c>
      <c r="D98" s="1">
        <v>20</v>
      </c>
      <c r="E98" s="2">
        <v>18.100000000000001</v>
      </c>
      <c r="F98" s="1"/>
    </row>
    <row r="99" spans="1:6" x14ac:dyDescent="0.2">
      <c r="A99">
        <f>VLOOKUP(B99*1,Org.kart!$G$3:$H$136,2,"USANN")</f>
        <v>3600</v>
      </c>
      <c r="B99" t="s">
        <v>195</v>
      </c>
      <c r="C99" t="s">
        <v>196</v>
      </c>
      <c r="D99" s="1">
        <v>6</v>
      </c>
      <c r="E99" s="2">
        <v>6.4980000000000002</v>
      </c>
      <c r="F99" s="1"/>
    </row>
    <row r="100" spans="1:6" x14ac:dyDescent="0.2">
      <c r="A100">
        <f>VLOOKUP(B100*1,Org.kart!$G$3:$H$136,2,"USANN")</f>
        <v>3600</v>
      </c>
      <c r="B100" t="s">
        <v>197</v>
      </c>
      <c r="C100" t="s">
        <v>198</v>
      </c>
      <c r="D100" s="1">
        <v>29</v>
      </c>
      <c r="E100" s="2">
        <v>21.692</v>
      </c>
      <c r="F100" s="1"/>
    </row>
    <row r="101" spans="1:6" x14ac:dyDescent="0.2">
      <c r="A101">
        <f>VLOOKUP(B101*1,Org.kart!$G$3:$H$136,2,"USANN")</f>
        <v>3600</v>
      </c>
      <c r="B101" t="s">
        <v>199</v>
      </c>
      <c r="C101" t="s">
        <v>200</v>
      </c>
      <c r="D101" s="1">
        <v>36</v>
      </c>
      <c r="E101" s="2">
        <v>27.504000000000001</v>
      </c>
      <c r="F101" s="1"/>
    </row>
    <row r="102" spans="1:6" x14ac:dyDescent="0.2">
      <c r="A102">
        <f>VLOOKUP(B102*1,Org.kart!$G$3:$H$136,2,"USANN")</f>
        <v>3600</v>
      </c>
      <c r="B102" t="s">
        <v>201</v>
      </c>
      <c r="C102" t="s">
        <v>202</v>
      </c>
      <c r="D102" s="1">
        <v>44</v>
      </c>
      <c r="E102" s="2">
        <v>30.844000000000001</v>
      </c>
      <c r="F102" s="1"/>
    </row>
    <row r="103" spans="1:6" x14ac:dyDescent="0.2">
      <c r="A103">
        <f>VLOOKUP(B103*1,Org.kart!$G$3:$H$136,2,"USANN")</f>
        <v>3600</v>
      </c>
      <c r="B103" t="s">
        <v>203</v>
      </c>
      <c r="C103" t="s">
        <v>204</v>
      </c>
      <c r="D103" s="1">
        <v>42</v>
      </c>
      <c r="E103" s="2">
        <v>33.473999999999997</v>
      </c>
      <c r="F103" s="1"/>
    </row>
    <row r="104" spans="1:6" x14ac:dyDescent="0.2">
      <c r="A104">
        <f>VLOOKUP(B104*1,Org.kart!$G$3:$H$136,2,"USANN")</f>
        <v>3600</v>
      </c>
      <c r="B104" t="s">
        <v>205</v>
      </c>
      <c r="C104" t="s">
        <v>206</v>
      </c>
      <c r="D104" s="1">
        <v>42</v>
      </c>
      <c r="E104" s="2">
        <v>32.256</v>
      </c>
      <c r="F104" s="1"/>
    </row>
    <row r="105" spans="1:6" x14ac:dyDescent="0.2">
      <c r="A105">
        <f>VLOOKUP(B105*1,Org.kart!$G$3:$H$136,2,"USANN")</f>
        <v>3600</v>
      </c>
      <c r="B105" t="s">
        <v>207</v>
      </c>
      <c r="C105" t="s">
        <v>208</v>
      </c>
      <c r="D105" s="1">
        <v>22</v>
      </c>
      <c r="E105" s="2">
        <v>18.545999999999999</v>
      </c>
      <c r="F105" s="1"/>
    </row>
    <row r="106" spans="1:6" x14ac:dyDescent="0.2">
      <c r="A106">
        <f>VLOOKUP(B106*1,Org.kart!$G$3:$H$136,2,"USANN")</f>
        <v>3600</v>
      </c>
      <c r="B106" t="s">
        <v>209</v>
      </c>
      <c r="C106" t="s">
        <v>210</v>
      </c>
      <c r="D106" s="1">
        <v>24</v>
      </c>
      <c r="E106" s="2">
        <v>20.448</v>
      </c>
      <c r="F106" s="1"/>
    </row>
    <row r="107" spans="1:6" x14ac:dyDescent="0.2">
      <c r="A107">
        <f>VLOOKUP(B107*1,Org.kart!$G$3:$H$136,2,"USANN")</f>
        <v>3600</v>
      </c>
      <c r="B107" t="s">
        <v>211</v>
      </c>
      <c r="C107" t="s">
        <v>212</v>
      </c>
      <c r="D107" s="1">
        <v>5</v>
      </c>
      <c r="E107" s="2">
        <v>2.2400000000000002</v>
      </c>
      <c r="F107" s="1"/>
    </row>
    <row r="108" spans="1:6" x14ac:dyDescent="0.2">
      <c r="A108">
        <f>VLOOKUP(B108*1,Org.kart!$G$3:$H$136,2,"USANN")</f>
        <v>3800</v>
      </c>
      <c r="B108" t="s">
        <v>213</v>
      </c>
      <c r="C108" t="s">
        <v>214</v>
      </c>
      <c r="D108" s="1">
        <v>9</v>
      </c>
      <c r="E108" s="2">
        <v>8.4960000000000004</v>
      </c>
      <c r="F108" s="1"/>
    </row>
    <row r="109" spans="1:6" x14ac:dyDescent="0.2">
      <c r="A109">
        <f>VLOOKUP(B109*1,Org.kart!$G$3:$H$136,2,"USANN")</f>
        <v>3800</v>
      </c>
      <c r="B109" t="s">
        <v>215</v>
      </c>
      <c r="C109" t="s">
        <v>216</v>
      </c>
      <c r="D109" s="1">
        <v>10</v>
      </c>
      <c r="E109" s="2">
        <v>8.6199999999999992</v>
      </c>
      <c r="F109" s="1"/>
    </row>
    <row r="110" spans="1:6" x14ac:dyDescent="0.2">
      <c r="A110">
        <f>VLOOKUP(B110*1,Org.kart!$G$3:$H$136,2,"USANN")</f>
        <v>3800</v>
      </c>
      <c r="B110" t="s">
        <v>217</v>
      </c>
      <c r="C110" t="s">
        <v>218</v>
      </c>
      <c r="D110" s="1">
        <v>1</v>
      </c>
      <c r="E110" s="2">
        <v>1</v>
      </c>
      <c r="F110" s="1"/>
    </row>
    <row r="111" spans="1:6" x14ac:dyDescent="0.2">
      <c r="A111">
        <f>VLOOKUP(B111*1,Org.kart!$G$3:$H$136,2,"USANN")</f>
        <v>6000</v>
      </c>
      <c r="B111" t="s">
        <v>219</v>
      </c>
      <c r="C111" t="s">
        <v>220</v>
      </c>
      <c r="D111" s="1">
        <v>1</v>
      </c>
      <c r="E111" s="2">
        <v>1</v>
      </c>
      <c r="F111" s="1"/>
    </row>
    <row r="112" spans="1:6" x14ac:dyDescent="0.2">
      <c r="A112">
        <f>VLOOKUP(B112*1,Org.kart!$G$3:$H$136,2,"USANN")</f>
        <v>6000</v>
      </c>
      <c r="B112" t="s">
        <v>221</v>
      </c>
      <c r="C112" t="s">
        <v>222</v>
      </c>
      <c r="D112" s="1">
        <v>10</v>
      </c>
      <c r="E112" s="2">
        <v>10</v>
      </c>
      <c r="F112" s="1"/>
    </row>
    <row r="113" spans="1:6" x14ac:dyDescent="0.2">
      <c r="A113">
        <f>VLOOKUP(B113*1,Org.kart!$G$3:$H$136,2,"USANN")</f>
        <v>6000</v>
      </c>
      <c r="B113" t="s">
        <v>223</v>
      </c>
      <c r="C113" t="s">
        <v>224</v>
      </c>
      <c r="D113" s="1">
        <v>20</v>
      </c>
      <c r="E113" s="2">
        <v>19.5</v>
      </c>
      <c r="F113" s="1"/>
    </row>
    <row r="114" spans="1:6" x14ac:dyDescent="0.2">
      <c r="A114">
        <f>VLOOKUP(B114*1,Org.kart!$G$3:$H$136,2,"USANN")</f>
        <v>6000</v>
      </c>
      <c r="B114" t="s">
        <v>225</v>
      </c>
      <c r="C114" t="s">
        <v>226</v>
      </c>
      <c r="D114" s="1">
        <v>52</v>
      </c>
      <c r="E114" s="2">
        <v>50.024000000000001</v>
      </c>
      <c r="F114" s="1"/>
    </row>
    <row r="115" spans="1:6" x14ac:dyDescent="0.2">
      <c r="A115">
        <f>VLOOKUP(B115*1,Org.kart!$G$3:$H$136,2,"USANN")</f>
        <v>6000</v>
      </c>
      <c r="B115" t="s">
        <v>227</v>
      </c>
      <c r="C115" t="s">
        <v>228</v>
      </c>
      <c r="D115" s="1">
        <v>32</v>
      </c>
      <c r="E115" s="2">
        <v>28.288</v>
      </c>
      <c r="F115" s="1"/>
    </row>
    <row r="116" spans="1:6" x14ac:dyDescent="0.2">
      <c r="A116">
        <f>VLOOKUP(B116*1,Org.kart!$G$3:$H$136,2,"USANN")</f>
        <v>6200</v>
      </c>
      <c r="B116" t="s">
        <v>229</v>
      </c>
      <c r="C116" t="s">
        <v>230</v>
      </c>
      <c r="D116" s="1">
        <v>4</v>
      </c>
      <c r="E116" s="2">
        <v>2.9</v>
      </c>
      <c r="F116" s="1"/>
    </row>
    <row r="117" spans="1:6" x14ac:dyDescent="0.2">
      <c r="A117">
        <f>VLOOKUP(B117*1,Org.kart!$G$3:$H$136,2,"USANN")</f>
        <v>6200</v>
      </c>
      <c r="B117" t="s">
        <v>231</v>
      </c>
      <c r="C117" t="s">
        <v>232</v>
      </c>
      <c r="D117" s="1">
        <v>5</v>
      </c>
      <c r="E117" s="2">
        <v>4.5</v>
      </c>
      <c r="F117" s="1"/>
    </row>
    <row r="118" spans="1:6" x14ac:dyDescent="0.2">
      <c r="A118">
        <f>VLOOKUP(B118*1,Org.kart!$G$3:$H$136,2,"USANN")</f>
        <v>6200</v>
      </c>
      <c r="B118" t="s">
        <v>233</v>
      </c>
      <c r="C118" t="s">
        <v>234</v>
      </c>
      <c r="D118" s="1">
        <v>6</v>
      </c>
      <c r="E118" s="2">
        <v>5.5979999999999999</v>
      </c>
      <c r="F118" s="1"/>
    </row>
    <row r="119" spans="1:6" x14ac:dyDescent="0.2">
      <c r="A119">
        <f>VLOOKUP(B119*1,Org.kart!$G$3:$H$136,2,"USANN")</f>
        <v>6200</v>
      </c>
      <c r="B119" t="s">
        <v>235</v>
      </c>
      <c r="C119" t="s">
        <v>236</v>
      </c>
      <c r="D119" s="1">
        <v>8</v>
      </c>
      <c r="E119" s="2">
        <v>8</v>
      </c>
      <c r="F119" s="1"/>
    </row>
    <row r="120" spans="1:6" x14ac:dyDescent="0.2">
      <c r="A120">
        <f>VLOOKUP(B120*1,Org.kart!$G$3:$H$136,2,"USANN")</f>
        <v>6400</v>
      </c>
      <c r="B120" t="s">
        <v>237</v>
      </c>
      <c r="C120" t="s">
        <v>238</v>
      </c>
      <c r="D120" s="1">
        <v>5</v>
      </c>
      <c r="E120" s="2">
        <v>5</v>
      </c>
      <c r="F120" s="1"/>
    </row>
    <row r="121" spans="1:6" x14ac:dyDescent="0.2">
      <c r="A121">
        <f>VLOOKUP(B121*1,Org.kart!$G$3:$H$136,2,"USANN")</f>
        <v>6400</v>
      </c>
      <c r="B121" t="s">
        <v>239</v>
      </c>
      <c r="C121" t="s">
        <v>240</v>
      </c>
      <c r="D121" s="1">
        <v>53</v>
      </c>
      <c r="E121" s="2">
        <v>48.494999999999997</v>
      </c>
      <c r="F121" s="1"/>
    </row>
    <row r="122" spans="1:6" x14ac:dyDescent="0.2">
      <c r="A122">
        <f>VLOOKUP(B122*1,Org.kart!$G$3:$H$136,2,"USANN")</f>
        <v>6400</v>
      </c>
      <c r="B122" t="s">
        <v>241</v>
      </c>
      <c r="C122" t="s">
        <v>242</v>
      </c>
      <c r="D122" s="1">
        <v>4</v>
      </c>
      <c r="E122" s="2">
        <v>4</v>
      </c>
      <c r="F122" s="1"/>
    </row>
    <row r="123" spans="1:6" x14ac:dyDescent="0.2">
      <c r="A123">
        <f>VLOOKUP(B123*1,Org.kart!$G$3:$H$136,2,"USANN")</f>
        <v>6400</v>
      </c>
      <c r="B123" t="s">
        <v>243</v>
      </c>
      <c r="C123" t="s">
        <v>244</v>
      </c>
      <c r="D123" s="1">
        <v>22</v>
      </c>
      <c r="E123" s="2">
        <v>19.602</v>
      </c>
      <c r="F123" s="1"/>
    </row>
    <row r="124" spans="1:6" x14ac:dyDescent="0.2">
      <c r="A124">
        <f>VLOOKUP(B124*1,Org.kart!$G$3:$H$136,2,"USANN")</f>
        <v>6400</v>
      </c>
      <c r="B124" t="s">
        <v>245</v>
      </c>
      <c r="C124" t="s">
        <v>246</v>
      </c>
      <c r="D124" s="1">
        <v>7</v>
      </c>
      <c r="E124" s="2">
        <v>5.3970000000000002</v>
      </c>
      <c r="F124" s="1"/>
    </row>
    <row r="125" spans="1:6" x14ac:dyDescent="0.2">
      <c r="A125">
        <f>VLOOKUP(B125*1,Org.kart!$G$3:$H$136,2,"USANN")</f>
        <v>6500</v>
      </c>
      <c r="B125">
        <v>65000</v>
      </c>
      <c r="C125" t="s">
        <v>247</v>
      </c>
      <c r="D125" s="1">
        <v>1</v>
      </c>
      <c r="E125" s="2">
        <v>1.0999999999999999E-2</v>
      </c>
      <c r="F125" s="1"/>
    </row>
    <row r="126" spans="1:6" x14ac:dyDescent="0.2">
      <c r="A126">
        <f>VLOOKUP(B126*1,Org.kart!$G$3:$H$136,2,"USANN")</f>
        <v>6500</v>
      </c>
      <c r="B126" t="s">
        <v>248</v>
      </c>
      <c r="C126" t="s">
        <v>249</v>
      </c>
      <c r="D126" s="1">
        <v>1</v>
      </c>
      <c r="E126" s="2">
        <v>1</v>
      </c>
      <c r="F126" s="1"/>
    </row>
    <row r="127" spans="1:6" x14ac:dyDescent="0.2">
      <c r="A127">
        <f>VLOOKUP(B127*1,Org.kart!$G$3:$H$136,2,"USANN")</f>
        <v>6500</v>
      </c>
      <c r="B127" t="s">
        <v>250</v>
      </c>
      <c r="C127" t="s">
        <v>251</v>
      </c>
      <c r="D127" s="1">
        <v>41</v>
      </c>
      <c r="E127" s="2">
        <v>25.173999999999999</v>
      </c>
      <c r="F127" s="1"/>
    </row>
    <row r="128" spans="1:6" x14ac:dyDescent="0.2">
      <c r="A128">
        <f>VLOOKUP(B128*1,Org.kart!$G$3:$H$136,2,"USANN")</f>
        <v>6500</v>
      </c>
      <c r="B128" t="s">
        <v>252</v>
      </c>
      <c r="C128" t="s">
        <v>253</v>
      </c>
      <c r="D128" s="1">
        <v>7</v>
      </c>
      <c r="E128" s="2">
        <v>6.0970000000000004</v>
      </c>
      <c r="F128" s="1"/>
    </row>
  </sheetData>
  <sheetProtection algorithmName="SHA-512" hashValue="X/C1Lt+0wmnjjR+qD8eYsb5rITmhRFHdZpRKuJgSObhpvld1WvvZZbueF445uGE5Dawn9nQxH2W3IiM97AGnsA==" saltValue="DWlOEys3sy4ANbweWgf2Hg==" spinCount="100000"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6"/>
  <sheetViews>
    <sheetView topLeftCell="B10" workbookViewId="0">
      <selection activeCell="C72" sqref="C72"/>
    </sheetView>
  </sheetViews>
  <sheetFormatPr baseColWidth="10" defaultRowHeight="12.75" x14ac:dyDescent="0.2"/>
  <cols>
    <col min="1" max="1" width="9.28515625" bestFit="1" customWidth="1"/>
    <col min="2" max="2" width="28.28515625" bestFit="1" customWidth="1"/>
    <col min="3" max="3" width="40.5703125" bestFit="1" customWidth="1"/>
    <col min="4" max="4" width="40.5703125" customWidth="1"/>
    <col min="5" max="5" width="12.85546875" bestFit="1" customWidth="1"/>
    <col min="6" max="6" width="28.28515625" bestFit="1" customWidth="1"/>
    <col min="7" max="7" width="15" bestFit="1" customWidth="1"/>
    <col min="8" max="8" width="15" customWidth="1"/>
    <col min="9" max="9" width="28.28515625" bestFit="1" customWidth="1"/>
    <col min="10" max="10" width="32.42578125" bestFit="1" customWidth="1"/>
  </cols>
  <sheetData>
    <row r="1" spans="1:10" ht="15.75" thickBot="1" x14ac:dyDescent="0.3">
      <c r="A1" s="79" t="s">
        <v>832</v>
      </c>
      <c r="B1" s="80"/>
      <c r="C1" s="80"/>
      <c r="D1" s="80"/>
      <c r="E1" s="80"/>
      <c r="F1" s="80"/>
      <c r="G1" s="80"/>
      <c r="H1" s="80"/>
      <c r="I1" s="80"/>
      <c r="J1" s="80"/>
    </row>
    <row r="2" spans="1:10" ht="15.75" thickBot="1" x14ac:dyDescent="0.3">
      <c r="A2" s="21" t="s">
        <v>833</v>
      </c>
      <c r="B2" s="21" t="s">
        <v>834</v>
      </c>
      <c r="C2" s="18" t="s">
        <v>312</v>
      </c>
      <c r="D2" s="14"/>
      <c r="E2" s="14" t="s">
        <v>835</v>
      </c>
      <c r="F2" s="14" t="s">
        <v>313</v>
      </c>
      <c r="G2" s="12" t="s">
        <v>836</v>
      </c>
      <c r="H2" s="12"/>
      <c r="I2" s="13" t="s">
        <v>837</v>
      </c>
      <c r="J2" s="13" t="s">
        <v>837</v>
      </c>
    </row>
    <row r="3" spans="1:10" ht="15" x14ac:dyDescent="0.25">
      <c r="A3" s="20" t="s">
        <v>838</v>
      </c>
      <c r="B3" s="20" t="s">
        <v>839</v>
      </c>
      <c r="C3" s="19" t="s">
        <v>317</v>
      </c>
      <c r="D3" s="9">
        <f>E3</f>
        <v>1000</v>
      </c>
      <c r="E3" s="9">
        <v>1000</v>
      </c>
      <c r="F3" s="11" t="s">
        <v>840</v>
      </c>
      <c r="G3" s="17">
        <v>10000</v>
      </c>
      <c r="H3" s="17">
        <v>1000</v>
      </c>
      <c r="I3" s="15" t="s">
        <v>841</v>
      </c>
      <c r="J3" s="15" t="s">
        <v>842</v>
      </c>
    </row>
    <row r="4" spans="1:10" ht="15" x14ac:dyDescent="0.25">
      <c r="A4" s="19"/>
      <c r="B4" s="19"/>
      <c r="C4" s="19"/>
      <c r="D4" s="9">
        <f>IF(E4=0,D3,E4)</f>
        <v>1000</v>
      </c>
      <c r="E4" s="9"/>
      <c r="F4" s="11"/>
      <c r="G4" s="26">
        <v>10010</v>
      </c>
      <c r="H4" s="26">
        <v>1000</v>
      </c>
      <c r="I4" s="15" t="s">
        <v>843</v>
      </c>
      <c r="J4" s="15" t="s">
        <v>844</v>
      </c>
    </row>
    <row r="5" spans="1:10" ht="15" x14ac:dyDescent="0.25">
      <c r="A5" s="27"/>
      <c r="B5" s="27"/>
      <c r="C5" s="27" t="s">
        <v>356</v>
      </c>
      <c r="D5" s="9">
        <f t="shared" ref="D5:D68" si="0">IF(E5=0,D4,E5)</f>
        <v>1200</v>
      </c>
      <c r="E5" s="28">
        <v>1200</v>
      </c>
      <c r="F5" s="29" t="s">
        <v>262</v>
      </c>
      <c r="G5" s="30">
        <v>12000</v>
      </c>
      <c r="H5" s="30">
        <v>1200</v>
      </c>
      <c r="I5" s="31" t="s">
        <v>845</v>
      </c>
      <c r="J5" s="31" t="s">
        <v>846</v>
      </c>
    </row>
    <row r="6" spans="1:10" ht="15" x14ac:dyDescent="0.25">
      <c r="A6" s="27"/>
      <c r="B6" s="27"/>
      <c r="C6" s="27"/>
      <c r="D6" s="9">
        <f t="shared" si="0"/>
        <v>1200</v>
      </c>
      <c r="E6" s="32"/>
      <c r="F6" s="29"/>
      <c r="G6" s="30">
        <v>10030</v>
      </c>
      <c r="H6" s="30">
        <v>1200</v>
      </c>
      <c r="I6" s="31" t="s">
        <v>261</v>
      </c>
      <c r="J6" s="31" t="s">
        <v>847</v>
      </c>
    </row>
    <row r="7" spans="1:10" ht="15" x14ac:dyDescent="0.25">
      <c r="A7" s="27"/>
      <c r="B7" s="27"/>
      <c r="C7" s="27"/>
      <c r="D7" s="9">
        <f t="shared" si="0"/>
        <v>1200</v>
      </c>
      <c r="E7" s="33"/>
      <c r="F7" s="29"/>
      <c r="G7" s="30">
        <v>12010</v>
      </c>
      <c r="H7" s="30">
        <v>1200</v>
      </c>
      <c r="I7" s="31" t="s">
        <v>848</v>
      </c>
      <c r="J7" s="31" t="s">
        <v>849</v>
      </c>
    </row>
    <row r="8" spans="1:10" ht="15" x14ac:dyDescent="0.25">
      <c r="A8" s="27"/>
      <c r="B8" s="27"/>
      <c r="C8" s="27"/>
      <c r="D8" s="9">
        <f t="shared" si="0"/>
        <v>1200</v>
      </c>
      <c r="E8" s="32"/>
      <c r="F8" s="32"/>
      <c r="G8" s="30">
        <v>12030</v>
      </c>
      <c r="H8" s="30">
        <v>1200</v>
      </c>
      <c r="I8" s="31" t="s">
        <v>263</v>
      </c>
      <c r="J8" s="31" t="s">
        <v>850</v>
      </c>
    </row>
    <row r="9" spans="1:10" ht="15" x14ac:dyDescent="0.25">
      <c r="A9" s="27"/>
      <c r="B9" s="27"/>
      <c r="C9" s="27"/>
      <c r="D9" s="9">
        <f t="shared" si="0"/>
        <v>1200</v>
      </c>
      <c r="E9" s="32"/>
      <c r="F9" s="29"/>
      <c r="G9" s="30">
        <v>12050</v>
      </c>
      <c r="H9" s="30">
        <v>1200</v>
      </c>
      <c r="I9" s="31"/>
      <c r="J9" s="31" t="s">
        <v>851</v>
      </c>
    </row>
    <row r="10" spans="1:10" ht="15" x14ac:dyDescent="0.25">
      <c r="A10" s="27"/>
      <c r="B10" s="27"/>
      <c r="C10" s="27"/>
      <c r="D10" s="9">
        <f t="shared" si="0"/>
        <v>1200</v>
      </c>
      <c r="E10" s="32"/>
      <c r="F10" s="29"/>
      <c r="G10" s="30">
        <v>12100</v>
      </c>
      <c r="H10" s="30">
        <v>1200</v>
      </c>
      <c r="I10" s="31" t="s">
        <v>852</v>
      </c>
      <c r="J10" s="31" t="s">
        <v>18</v>
      </c>
    </row>
    <row r="11" spans="1:10" ht="15" x14ac:dyDescent="0.25">
      <c r="A11" s="27"/>
      <c r="B11" s="27"/>
      <c r="C11" s="27"/>
      <c r="D11" s="9">
        <f t="shared" si="0"/>
        <v>1200</v>
      </c>
      <c r="E11" s="32"/>
      <c r="F11" s="29"/>
      <c r="G11" s="30">
        <v>12110</v>
      </c>
      <c r="H11" s="30">
        <v>1200</v>
      </c>
      <c r="I11" s="31"/>
      <c r="J11" s="31" t="s">
        <v>853</v>
      </c>
    </row>
    <row r="12" spans="1:10" ht="15" x14ac:dyDescent="0.25">
      <c r="A12" s="27"/>
      <c r="B12" s="27"/>
      <c r="C12" s="27"/>
      <c r="D12" s="9">
        <f t="shared" si="0"/>
        <v>1200</v>
      </c>
      <c r="E12" s="32"/>
      <c r="F12" s="29"/>
      <c r="G12" s="30">
        <v>12111</v>
      </c>
      <c r="H12" s="30">
        <v>1200</v>
      </c>
      <c r="I12" s="31"/>
      <c r="J12" s="31" t="s">
        <v>854</v>
      </c>
    </row>
    <row r="13" spans="1:10" ht="15" x14ac:dyDescent="0.25">
      <c r="A13" s="27"/>
      <c r="B13" s="27"/>
      <c r="C13" s="27"/>
      <c r="D13" s="9">
        <f t="shared" si="0"/>
        <v>1218</v>
      </c>
      <c r="E13" s="33">
        <v>1218</v>
      </c>
      <c r="F13" s="29" t="s">
        <v>264</v>
      </c>
      <c r="G13" s="30">
        <v>12180</v>
      </c>
      <c r="H13" s="30">
        <v>1218</v>
      </c>
      <c r="I13" s="34" t="s">
        <v>264</v>
      </c>
      <c r="J13" s="31" t="s">
        <v>855</v>
      </c>
    </row>
    <row r="14" spans="1:10" ht="15" x14ac:dyDescent="0.25">
      <c r="A14" s="27"/>
      <c r="B14" s="27"/>
      <c r="C14" s="27"/>
      <c r="D14" s="9">
        <f t="shared" si="0"/>
        <v>1220</v>
      </c>
      <c r="E14" s="33">
        <v>1220</v>
      </c>
      <c r="F14" s="29" t="s">
        <v>856</v>
      </c>
      <c r="G14" s="30">
        <v>12200</v>
      </c>
      <c r="H14" s="30">
        <v>1220</v>
      </c>
      <c r="I14" s="31" t="s">
        <v>857</v>
      </c>
      <c r="J14" s="31" t="s">
        <v>858</v>
      </c>
    </row>
    <row r="15" spans="1:10" ht="15" x14ac:dyDescent="0.25">
      <c r="A15" s="27"/>
      <c r="B15" s="27"/>
      <c r="C15" s="27"/>
      <c r="D15" s="9">
        <f t="shared" si="0"/>
        <v>1220</v>
      </c>
      <c r="E15" s="33"/>
      <c r="F15" s="33"/>
      <c r="G15" s="35">
        <v>12230</v>
      </c>
      <c r="H15" s="35">
        <v>1220</v>
      </c>
      <c r="I15" s="34" t="s">
        <v>268</v>
      </c>
      <c r="J15" s="31" t="s">
        <v>859</v>
      </c>
    </row>
    <row r="16" spans="1:10" ht="15" x14ac:dyDescent="0.25">
      <c r="A16" s="27"/>
      <c r="B16" s="27"/>
      <c r="C16" s="27"/>
      <c r="D16" s="9">
        <f t="shared" si="0"/>
        <v>1220</v>
      </c>
      <c r="E16" s="33"/>
      <c r="F16" s="33"/>
      <c r="G16" s="35">
        <v>12240</v>
      </c>
      <c r="H16" s="35">
        <v>1220</v>
      </c>
      <c r="I16" s="34" t="s">
        <v>265</v>
      </c>
      <c r="J16" s="31" t="s">
        <v>860</v>
      </c>
    </row>
    <row r="17" spans="1:10" ht="15" x14ac:dyDescent="0.25">
      <c r="A17" s="27"/>
      <c r="B17" s="27"/>
      <c r="C17" s="27"/>
      <c r="D17" s="9">
        <f t="shared" si="0"/>
        <v>1220</v>
      </c>
      <c r="E17" s="33"/>
      <c r="F17" s="33"/>
      <c r="G17" s="35">
        <v>12250</v>
      </c>
      <c r="H17" s="35">
        <v>1220</v>
      </c>
      <c r="I17" s="34" t="s">
        <v>266</v>
      </c>
      <c r="J17" s="31" t="s">
        <v>861</v>
      </c>
    </row>
    <row r="18" spans="1:10" ht="15" x14ac:dyDescent="0.25">
      <c r="A18" s="27"/>
      <c r="B18" s="27"/>
      <c r="C18" s="27"/>
      <c r="D18" s="9">
        <f t="shared" si="0"/>
        <v>1222</v>
      </c>
      <c r="E18" s="33">
        <v>1222</v>
      </c>
      <c r="F18" s="29" t="s">
        <v>267</v>
      </c>
      <c r="G18" s="30">
        <v>12220</v>
      </c>
      <c r="H18" s="30">
        <v>1222</v>
      </c>
      <c r="I18" s="34" t="s">
        <v>267</v>
      </c>
      <c r="J18" s="31" t="s">
        <v>28</v>
      </c>
    </row>
    <row r="19" spans="1:10" ht="15" x14ac:dyDescent="0.25">
      <c r="A19" s="27"/>
      <c r="B19" s="27"/>
      <c r="C19" s="27"/>
      <c r="D19" s="9">
        <f t="shared" si="0"/>
        <v>1250</v>
      </c>
      <c r="E19" s="33">
        <v>1250</v>
      </c>
      <c r="F19" s="29" t="s">
        <v>862</v>
      </c>
      <c r="G19" s="30">
        <v>12500</v>
      </c>
      <c r="H19" s="30">
        <v>1250</v>
      </c>
      <c r="I19" s="34" t="s">
        <v>863</v>
      </c>
      <c r="J19" s="31" t="s">
        <v>864</v>
      </c>
    </row>
    <row r="20" spans="1:10" ht="15" x14ac:dyDescent="0.25">
      <c r="A20" s="27"/>
      <c r="B20" s="27"/>
      <c r="C20" s="27"/>
      <c r="D20" s="9">
        <f t="shared" si="0"/>
        <v>1260</v>
      </c>
      <c r="E20" s="33">
        <v>1260</v>
      </c>
      <c r="F20" s="29" t="s">
        <v>865</v>
      </c>
      <c r="G20" s="30">
        <v>12600</v>
      </c>
      <c r="H20" s="30">
        <v>1260</v>
      </c>
      <c r="I20" s="34" t="s">
        <v>865</v>
      </c>
      <c r="J20" s="31" t="s">
        <v>866</v>
      </c>
    </row>
    <row r="21" spans="1:10" ht="15" x14ac:dyDescent="0.25">
      <c r="A21" s="27"/>
      <c r="B21" s="27"/>
      <c r="C21" s="27"/>
      <c r="D21" s="9">
        <f t="shared" si="0"/>
        <v>1270</v>
      </c>
      <c r="E21" s="33">
        <v>1270</v>
      </c>
      <c r="F21" s="29" t="s">
        <v>271</v>
      </c>
      <c r="G21" s="30">
        <v>12700</v>
      </c>
      <c r="H21" s="30">
        <v>1270</v>
      </c>
      <c r="I21" s="34" t="s">
        <v>271</v>
      </c>
      <c r="J21" s="31" t="s">
        <v>867</v>
      </c>
    </row>
    <row r="22" spans="1:10" ht="15" x14ac:dyDescent="0.25">
      <c r="A22" s="19"/>
      <c r="B22" s="20" t="s">
        <v>868</v>
      </c>
      <c r="C22" s="19" t="s">
        <v>471</v>
      </c>
      <c r="D22" s="9">
        <f t="shared" si="0"/>
        <v>2010</v>
      </c>
      <c r="E22" s="9">
        <v>2010</v>
      </c>
      <c r="F22" s="11" t="s">
        <v>272</v>
      </c>
      <c r="G22" s="26">
        <v>20100</v>
      </c>
      <c r="H22" s="26">
        <v>2010</v>
      </c>
      <c r="I22" s="10" t="s">
        <v>272</v>
      </c>
      <c r="J22" s="15" t="s">
        <v>869</v>
      </c>
    </row>
    <row r="23" spans="1:10" ht="15" x14ac:dyDescent="0.25">
      <c r="A23" s="27"/>
      <c r="B23" s="27"/>
      <c r="C23" s="27" t="s">
        <v>476</v>
      </c>
      <c r="D23" s="9">
        <f t="shared" si="0"/>
        <v>2110</v>
      </c>
      <c r="E23" s="33">
        <v>2110</v>
      </c>
      <c r="F23" s="29" t="s">
        <v>870</v>
      </c>
      <c r="G23" s="30">
        <v>21100</v>
      </c>
      <c r="H23" s="30">
        <v>2110</v>
      </c>
      <c r="I23" s="34" t="s">
        <v>273</v>
      </c>
      <c r="J23" s="31" t="s">
        <v>44</v>
      </c>
    </row>
    <row r="24" spans="1:10" ht="15" x14ac:dyDescent="0.25">
      <c r="A24" s="27"/>
      <c r="B24" s="27"/>
      <c r="C24" s="27"/>
      <c r="D24" s="9">
        <f t="shared" si="0"/>
        <v>2110</v>
      </c>
      <c r="E24" s="33"/>
      <c r="F24" s="33"/>
      <c r="G24" s="30">
        <v>21110</v>
      </c>
      <c r="H24" s="30">
        <v>2110</v>
      </c>
      <c r="I24" s="34" t="s">
        <v>871</v>
      </c>
      <c r="J24" s="31" t="s">
        <v>872</v>
      </c>
    </row>
    <row r="25" spans="1:10" ht="15" x14ac:dyDescent="0.25">
      <c r="A25" s="27"/>
      <c r="B25" s="27"/>
      <c r="C25" s="27"/>
      <c r="D25" s="9">
        <f t="shared" si="0"/>
        <v>2115</v>
      </c>
      <c r="E25" s="33">
        <v>2115</v>
      </c>
      <c r="F25" s="29" t="s">
        <v>873</v>
      </c>
      <c r="G25" s="30">
        <v>21150</v>
      </c>
      <c r="H25" s="30">
        <v>2115</v>
      </c>
      <c r="I25" s="34" t="s">
        <v>274</v>
      </c>
      <c r="J25" s="31" t="s">
        <v>48</v>
      </c>
    </row>
    <row r="26" spans="1:10" ht="15" x14ac:dyDescent="0.25">
      <c r="A26" s="27"/>
      <c r="B26" s="27"/>
      <c r="C26" s="27"/>
      <c r="D26" s="9">
        <f t="shared" si="0"/>
        <v>2120</v>
      </c>
      <c r="E26" s="33">
        <v>2120</v>
      </c>
      <c r="F26" s="29" t="s">
        <v>874</v>
      </c>
      <c r="G26" s="30">
        <v>21200</v>
      </c>
      <c r="H26" s="30">
        <v>2120</v>
      </c>
      <c r="I26" s="34" t="s">
        <v>275</v>
      </c>
      <c r="J26" s="31" t="s">
        <v>50</v>
      </c>
    </row>
    <row r="27" spans="1:10" ht="15" x14ac:dyDescent="0.25">
      <c r="A27" s="27"/>
      <c r="B27" s="27"/>
      <c r="C27" s="27"/>
      <c r="D27" s="9">
        <f t="shared" si="0"/>
        <v>2125</v>
      </c>
      <c r="E27" s="33">
        <v>2125</v>
      </c>
      <c r="F27" s="29" t="s">
        <v>875</v>
      </c>
      <c r="G27" s="30">
        <v>21250</v>
      </c>
      <c r="H27" s="30">
        <v>2125</v>
      </c>
      <c r="I27" s="34" t="s">
        <v>276</v>
      </c>
      <c r="J27" s="31" t="s">
        <v>52</v>
      </c>
    </row>
    <row r="28" spans="1:10" ht="15" x14ac:dyDescent="0.25">
      <c r="A28" s="27"/>
      <c r="B28" s="27"/>
      <c r="C28" s="27"/>
      <c r="D28" s="9">
        <f t="shared" si="0"/>
        <v>2130</v>
      </c>
      <c r="E28" s="33">
        <v>2130</v>
      </c>
      <c r="F28" s="29" t="s">
        <v>277</v>
      </c>
      <c r="G28" s="30">
        <v>21300</v>
      </c>
      <c r="H28" s="30">
        <v>2130</v>
      </c>
      <c r="I28" s="34" t="s">
        <v>876</v>
      </c>
      <c r="J28" s="31" t="s">
        <v>54</v>
      </c>
    </row>
    <row r="29" spans="1:10" ht="15" x14ac:dyDescent="0.25">
      <c r="A29" s="27"/>
      <c r="B29" s="27"/>
      <c r="C29" s="27"/>
      <c r="D29" s="9">
        <f t="shared" si="0"/>
        <v>2135</v>
      </c>
      <c r="E29" s="33">
        <v>2135</v>
      </c>
      <c r="F29" s="29" t="s">
        <v>877</v>
      </c>
      <c r="G29" s="30">
        <v>21350</v>
      </c>
      <c r="H29" s="30">
        <v>2135</v>
      </c>
      <c r="I29" s="34" t="s">
        <v>278</v>
      </c>
      <c r="J29" s="31" t="s">
        <v>56</v>
      </c>
    </row>
    <row r="30" spans="1:10" ht="15" x14ac:dyDescent="0.25">
      <c r="A30" s="27"/>
      <c r="B30" s="27"/>
      <c r="C30" s="27"/>
      <c r="D30" s="9">
        <f t="shared" si="0"/>
        <v>2140</v>
      </c>
      <c r="E30" s="33">
        <v>2140</v>
      </c>
      <c r="F30" s="29" t="s">
        <v>878</v>
      </c>
      <c r="G30" s="30">
        <v>21400</v>
      </c>
      <c r="H30" s="30">
        <v>2140</v>
      </c>
      <c r="I30" s="34" t="s">
        <v>279</v>
      </c>
      <c r="J30" s="36" t="s">
        <v>58</v>
      </c>
    </row>
    <row r="31" spans="1:10" ht="15" x14ac:dyDescent="0.25">
      <c r="A31" s="27"/>
      <c r="B31" s="27"/>
      <c r="C31" s="27"/>
      <c r="D31" s="9">
        <f t="shared" si="0"/>
        <v>2150</v>
      </c>
      <c r="E31" s="33">
        <v>2150</v>
      </c>
      <c r="F31" s="29" t="s">
        <v>879</v>
      </c>
      <c r="G31" s="30">
        <v>21500</v>
      </c>
      <c r="H31" s="30">
        <v>2150</v>
      </c>
      <c r="I31" s="34" t="s">
        <v>280</v>
      </c>
      <c r="J31" s="31" t="s">
        <v>60</v>
      </c>
    </row>
    <row r="32" spans="1:10" ht="15" x14ac:dyDescent="0.25">
      <c r="A32" s="27"/>
      <c r="B32" s="27"/>
      <c r="C32" s="27"/>
      <c r="D32" s="9">
        <f t="shared" si="0"/>
        <v>2160</v>
      </c>
      <c r="E32" s="33">
        <v>2160</v>
      </c>
      <c r="F32" s="29" t="s">
        <v>880</v>
      </c>
      <c r="G32" s="30">
        <v>21600</v>
      </c>
      <c r="H32" s="30">
        <v>2160</v>
      </c>
      <c r="I32" s="34" t="s">
        <v>281</v>
      </c>
      <c r="J32" s="31" t="s">
        <v>62</v>
      </c>
    </row>
    <row r="33" spans="1:10" ht="15" x14ac:dyDescent="0.25">
      <c r="A33" s="27"/>
      <c r="B33" s="27"/>
      <c r="C33" s="27"/>
      <c r="D33" s="9">
        <f t="shared" si="0"/>
        <v>2170</v>
      </c>
      <c r="E33" s="33">
        <v>2170</v>
      </c>
      <c r="F33" s="29" t="s">
        <v>282</v>
      </c>
      <c r="G33" s="30">
        <v>21700</v>
      </c>
      <c r="H33" s="30">
        <v>2170</v>
      </c>
      <c r="I33" s="34" t="s">
        <v>282</v>
      </c>
      <c r="J33" s="31" t="s">
        <v>64</v>
      </c>
    </row>
    <row r="34" spans="1:10" ht="15" x14ac:dyDescent="0.25">
      <c r="A34" s="27"/>
      <c r="B34" s="27"/>
      <c r="C34" s="27"/>
      <c r="D34" s="9">
        <f t="shared" si="0"/>
        <v>2170</v>
      </c>
      <c r="E34" s="35"/>
      <c r="F34" s="33"/>
      <c r="G34" s="30">
        <v>21710</v>
      </c>
      <c r="H34" s="30">
        <v>2170</v>
      </c>
      <c r="I34" s="34" t="s">
        <v>283</v>
      </c>
      <c r="J34" s="31" t="s">
        <v>881</v>
      </c>
    </row>
    <row r="35" spans="1:10" ht="15" x14ac:dyDescent="0.25">
      <c r="A35" s="27"/>
      <c r="B35" s="27"/>
      <c r="C35" s="27"/>
      <c r="D35" s="9">
        <f t="shared" si="0"/>
        <v>2175</v>
      </c>
      <c r="E35" s="35">
        <v>2175</v>
      </c>
      <c r="F35" s="29" t="s">
        <v>284</v>
      </c>
      <c r="G35" s="30">
        <v>21750</v>
      </c>
      <c r="H35" s="30">
        <v>2175</v>
      </c>
      <c r="I35" s="34" t="s">
        <v>284</v>
      </c>
      <c r="J35" s="31" t="s">
        <v>68</v>
      </c>
    </row>
    <row r="36" spans="1:10" ht="15" x14ac:dyDescent="0.25">
      <c r="A36" s="27"/>
      <c r="B36" s="27"/>
      <c r="C36" s="27"/>
      <c r="D36" s="9">
        <f t="shared" si="0"/>
        <v>2180</v>
      </c>
      <c r="E36" s="35">
        <v>2180</v>
      </c>
      <c r="F36" s="29" t="s">
        <v>285</v>
      </c>
      <c r="G36" s="30">
        <v>21800</v>
      </c>
      <c r="H36" s="30">
        <v>2180</v>
      </c>
      <c r="I36" s="34" t="s">
        <v>285</v>
      </c>
      <c r="J36" s="31" t="s">
        <v>70</v>
      </c>
    </row>
    <row r="37" spans="1:10" ht="15" x14ac:dyDescent="0.25">
      <c r="A37" s="27"/>
      <c r="B37" s="27"/>
      <c r="C37" s="27"/>
      <c r="D37" s="9">
        <f t="shared" si="0"/>
        <v>2191</v>
      </c>
      <c r="E37" s="33">
        <v>2191</v>
      </c>
      <c r="F37" s="29" t="s">
        <v>269</v>
      </c>
      <c r="G37" s="30">
        <v>21910</v>
      </c>
      <c r="H37" s="30">
        <v>2191</v>
      </c>
      <c r="I37" s="34" t="s">
        <v>269</v>
      </c>
      <c r="J37" s="31" t="s">
        <v>882</v>
      </c>
    </row>
    <row r="38" spans="1:10" ht="15" x14ac:dyDescent="0.25">
      <c r="A38" s="19"/>
      <c r="B38" s="19"/>
      <c r="C38" s="19" t="s">
        <v>537</v>
      </c>
      <c r="D38" s="9">
        <f t="shared" si="0"/>
        <v>2300</v>
      </c>
      <c r="E38" s="9">
        <v>2300</v>
      </c>
      <c r="F38" s="11" t="s">
        <v>883</v>
      </c>
      <c r="G38" s="26">
        <v>23000</v>
      </c>
      <c r="H38" s="26">
        <v>2300</v>
      </c>
      <c r="I38" s="10" t="s">
        <v>286</v>
      </c>
      <c r="J38" s="15" t="s">
        <v>884</v>
      </c>
    </row>
    <row r="39" spans="1:10" ht="15" x14ac:dyDescent="0.25">
      <c r="A39" s="19"/>
      <c r="B39" s="19"/>
      <c r="C39" s="19"/>
      <c r="D39" s="9">
        <f t="shared" si="0"/>
        <v>2300</v>
      </c>
      <c r="E39" s="9"/>
      <c r="F39" s="11"/>
      <c r="G39" s="26">
        <v>23150</v>
      </c>
      <c r="H39" s="26">
        <v>2300</v>
      </c>
      <c r="I39" s="10" t="s">
        <v>287</v>
      </c>
      <c r="J39" s="15" t="s">
        <v>76</v>
      </c>
    </row>
    <row r="40" spans="1:10" ht="15" x14ac:dyDescent="0.25">
      <c r="A40" s="19"/>
      <c r="B40" s="19"/>
      <c r="C40" s="19"/>
      <c r="D40" s="9">
        <f t="shared" si="0"/>
        <v>2300</v>
      </c>
      <c r="E40" s="9"/>
      <c r="F40" s="11"/>
      <c r="G40" s="26">
        <v>23200</v>
      </c>
      <c r="H40" s="26">
        <v>2300</v>
      </c>
      <c r="I40" s="10" t="s">
        <v>288</v>
      </c>
      <c r="J40" s="15" t="s">
        <v>78</v>
      </c>
    </row>
    <row r="41" spans="1:10" ht="15" x14ac:dyDescent="0.25">
      <c r="A41" s="19"/>
      <c r="B41" s="19"/>
      <c r="C41" s="19"/>
      <c r="D41" s="9">
        <f t="shared" si="0"/>
        <v>2300</v>
      </c>
      <c r="E41" s="9"/>
      <c r="F41" s="11"/>
      <c r="G41" s="26">
        <v>23250</v>
      </c>
      <c r="H41" s="26">
        <v>2300</v>
      </c>
      <c r="I41" s="10" t="s">
        <v>289</v>
      </c>
      <c r="J41" s="15" t="s">
        <v>80</v>
      </c>
    </row>
    <row r="42" spans="1:10" ht="15" x14ac:dyDescent="0.25">
      <c r="A42" s="19"/>
      <c r="B42" s="19"/>
      <c r="C42" s="19"/>
      <c r="D42" s="9">
        <f t="shared" si="0"/>
        <v>2300</v>
      </c>
      <c r="E42" s="9"/>
      <c r="F42" s="11"/>
      <c r="G42" s="26">
        <v>23300</v>
      </c>
      <c r="H42" s="26">
        <v>2300</v>
      </c>
      <c r="I42" s="10" t="s">
        <v>290</v>
      </c>
      <c r="J42" s="15" t="s">
        <v>82</v>
      </c>
    </row>
    <row r="43" spans="1:10" ht="15" x14ac:dyDescent="0.25">
      <c r="A43" s="19"/>
      <c r="B43" s="19"/>
      <c r="C43" s="19"/>
      <c r="D43" s="9">
        <f t="shared" si="0"/>
        <v>2300</v>
      </c>
      <c r="E43" s="9"/>
      <c r="F43" s="11"/>
      <c r="G43" s="26">
        <v>23350</v>
      </c>
      <c r="H43" s="26">
        <v>2300</v>
      </c>
      <c r="I43" s="10" t="s">
        <v>291</v>
      </c>
      <c r="J43" s="15" t="s">
        <v>84</v>
      </c>
    </row>
    <row r="44" spans="1:10" ht="15" x14ac:dyDescent="0.25">
      <c r="A44" s="19"/>
      <c r="B44" s="19"/>
      <c r="C44" s="19"/>
      <c r="D44" s="9">
        <f t="shared" si="0"/>
        <v>2300</v>
      </c>
      <c r="E44" s="9"/>
      <c r="F44" s="11"/>
      <c r="G44" s="26">
        <v>23450</v>
      </c>
      <c r="H44" s="26">
        <v>2300</v>
      </c>
      <c r="I44" s="10" t="s">
        <v>292</v>
      </c>
      <c r="J44" s="15" t="s">
        <v>885</v>
      </c>
    </row>
    <row r="45" spans="1:10" ht="15" x14ac:dyDescent="0.25">
      <c r="A45" s="19"/>
      <c r="B45" s="19"/>
      <c r="C45" s="19"/>
      <c r="D45" s="9">
        <f t="shared" si="0"/>
        <v>2300</v>
      </c>
      <c r="E45" s="9"/>
      <c r="F45" s="11"/>
      <c r="G45" s="26">
        <v>23550</v>
      </c>
      <c r="H45" s="26">
        <v>2300</v>
      </c>
      <c r="I45" s="10" t="s">
        <v>293</v>
      </c>
      <c r="J45" s="15" t="s">
        <v>88</v>
      </c>
    </row>
    <row r="46" spans="1:10" ht="15" x14ac:dyDescent="0.25">
      <c r="A46" s="27"/>
      <c r="B46" s="37"/>
      <c r="C46" s="37" t="s">
        <v>886</v>
      </c>
      <c r="D46" s="9">
        <f t="shared" si="0"/>
        <v>3500</v>
      </c>
      <c r="E46" s="33">
        <v>3500</v>
      </c>
      <c r="F46" s="29" t="s">
        <v>887</v>
      </c>
      <c r="G46" s="30">
        <v>35000</v>
      </c>
      <c r="H46" s="30">
        <v>3500</v>
      </c>
      <c r="I46" s="31" t="s">
        <v>888</v>
      </c>
      <c r="J46" s="31" t="s">
        <v>889</v>
      </c>
    </row>
    <row r="47" spans="1:10" ht="15" x14ac:dyDescent="0.25">
      <c r="A47" s="27"/>
      <c r="B47" s="27"/>
      <c r="C47" s="27"/>
      <c r="D47" s="9">
        <f t="shared" si="0"/>
        <v>3500</v>
      </c>
      <c r="E47" s="33"/>
      <c r="F47" s="33"/>
      <c r="G47" s="30">
        <v>35100</v>
      </c>
      <c r="H47" s="30">
        <v>3500</v>
      </c>
      <c r="I47" s="31" t="s">
        <v>308</v>
      </c>
      <c r="J47" s="31" t="s">
        <v>890</v>
      </c>
    </row>
    <row r="48" spans="1:10" ht="15" x14ac:dyDescent="0.25">
      <c r="A48" s="27"/>
      <c r="B48" s="27"/>
      <c r="C48" s="27"/>
      <c r="D48" s="9">
        <f t="shared" si="0"/>
        <v>3500</v>
      </c>
      <c r="E48" s="33"/>
      <c r="F48" s="33"/>
      <c r="G48" s="30">
        <v>35110</v>
      </c>
      <c r="H48" s="30">
        <v>3500</v>
      </c>
      <c r="I48" s="31"/>
      <c r="J48" s="31" t="s">
        <v>891</v>
      </c>
    </row>
    <row r="49" spans="1:10" ht="15" x14ac:dyDescent="0.25">
      <c r="A49" s="27"/>
      <c r="B49" s="27"/>
      <c r="C49" s="27"/>
      <c r="D49" s="9">
        <f t="shared" si="0"/>
        <v>3500</v>
      </c>
      <c r="E49" s="33"/>
      <c r="F49" s="33"/>
      <c r="G49" s="30">
        <v>35120</v>
      </c>
      <c r="H49" s="30">
        <v>3500</v>
      </c>
      <c r="I49" s="31"/>
      <c r="J49" s="31" t="s">
        <v>892</v>
      </c>
    </row>
    <row r="50" spans="1:10" ht="15" x14ac:dyDescent="0.25">
      <c r="A50" s="27"/>
      <c r="B50" s="27"/>
      <c r="C50" s="27"/>
      <c r="D50" s="9">
        <f t="shared" si="0"/>
        <v>3500</v>
      </c>
      <c r="E50" s="33"/>
      <c r="F50" s="33"/>
      <c r="G50" s="30">
        <v>35150</v>
      </c>
      <c r="H50" s="30">
        <v>3500</v>
      </c>
      <c r="I50" s="31"/>
      <c r="J50" s="31" t="s">
        <v>893</v>
      </c>
    </row>
    <row r="51" spans="1:10" ht="15" x14ac:dyDescent="0.25">
      <c r="A51" s="27"/>
      <c r="B51" s="27"/>
      <c r="C51" s="27"/>
      <c r="D51" s="9">
        <f t="shared" si="0"/>
        <v>3500</v>
      </c>
      <c r="E51" s="33"/>
      <c r="F51" s="33"/>
      <c r="G51" s="30">
        <v>35200</v>
      </c>
      <c r="H51" s="30">
        <v>3500</v>
      </c>
      <c r="I51" s="31" t="s">
        <v>894</v>
      </c>
      <c r="J51" s="31" t="s">
        <v>895</v>
      </c>
    </row>
    <row r="52" spans="1:10" ht="15" x14ac:dyDescent="0.25">
      <c r="A52" s="27"/>
      <c r="B52" s="27"/>
      <c r="C52" s="27"/>
      <c r="D52" s="9">
        <f t="shared" si="0"/>
        <v>3500</v>
      </c>
      <c r="E52" s="33"/>
      <c r="F52" s="33"/>
      <c r="G52" s="30">
        <v>35400</v>
      </c>
      <c r="H52" s="30">
        <v>3500</v>
      </c>
      <c r="I52" s="31" t="s">
        <v>309</v>
      </c>
      <c r="J52" s="31" t="s">
        <v>896</v>
      </c>
    </row>
    <row r="53" spans="1:10" ht="15" x14ac:dyDescent="0.25">
      <c r="A53" s="19"/>
      <c r="B53" s="20" t="s">
        <v>897</v>
      </c>
      <c r="C53" s="20" t="s">
        <v>898</v>
      </c>
      <c r="D53" s="9">
        <f t="shared" si="0"/>
        <v>3010</v>
      </c>
      <c r="E53" s="9">
        <v>3010</v>
      </c>
      <c r="F53" s="11" t="s">
        <v>899</v>
      </c>
      <c r="G53" s="26">
        <v>30100</v>
      </c>
      <c r="H53" s="26">
        <v>3010</v>
      </c>
      <c r="I53" s="10" t="s">
        <v>899</v>
      </c>
      <c r="J53" s="15" t="s">
        <v>900</v>
      </c>
    </row>
    <row r="54" spans="1:10" ht="15" x14ac:dyDescent="0.25">
      <c r="A54" s="27"/>
      <c r="B54" s="27"/>
      <c r="C54" s="27" t="s">
        <v>597</v>
      </c>
      <c r="D54" s="9">
        <f t="shared" si="0"/>
        <v>3100</v>
      </c>
      <c r="E54" s="33">
        <v>3100</v>
      </c>
      <c r="F54" s="29" t="s">
        <v>901</v>
      </c>
      <c r="G54" s="30">
        <v>31000</v>
      </c>
      <c r="H54" s="30">
        <v>3100</v>
      </c>
      <c r="I54" s="31" t="s">
        <v>902</v>
      </c>
      <c r="J54" s="31" t="s">
        <v>903</v>
      </c>
    </row>
    <row r="55" spans="1:10" ht="15" x14ac:dyDescent="0.25">
      <c r="A55" s="27"/>
      <c r="B55" s="27"/>
      <c r="C55" s="27"/>
      <c r="D55" s="9">
        <f t="shared" si="0"/>
        <v>3100</v>
      </c>
      <c r="E55" s="33"/>
      <c r="F55" s="33"/>
      <c r="G55" s="35">
        <v>30500</v>
      </c>
      <c r="H55" s="35">
        <v>3100</v>
      </c>
      <c r="I55" s="31" t="s">
        <v>904</v>
      </c>
      <c r="J55" s="31" t="s">
        <v>905</v>
      </c>
    </row>
    <row r="56" spans="1:10" ht="15" x14ac:dyDescent="0.25">
      <c r="A56" s="27"/>
      <c r="B56" s="27"/>
      <c r="C56" s="27"/>
      <c r="D56" s="9">
        <f t="shared" si="0"/>
        <v>3100</v>
      </c>
      <c r="E56" s="33"/>
      <c r="F56" s="33"/>
      <c r="G56" s="35">
        <v>30520</v>
      </c>
      <c r="H56" s="35">
        <v>3100</v>
      </c>
      <c r="I56" s="31" t="s">
        <v>297</v>
      </c>
      <c r="J56" s="31" t="s">
        <v>106</v>
      </c>
    </row>
    <row r="57" spans="1:10" ht="15" x14ac:dyDescent="0.25">
      <c r="A57" s="27"/>
      <c r="B57" s="27"/>
      <c r="C57" s="27"/>
      <c r="D57" s="9">
        <f t="shared" si="0"/>
        <v>3100</v>
      </c>
      <c r="E57" s="33"/>
      <c r="F57" s="33"/>
      <c r="G57" s="35">
        <v>30530</v>
      </c>
      <c r="H57" s="35">
        <v>3100</v>
      </c>
      <c r="I57" s="31" t="s">
        <v>298</v>
      </c>
      <c r="J57" s="31" t="s">
        <v>906</v>
      </c>
    </row>
    <row r="58" spans="1:10" ht="15" x14ac:dyDescent="0.25">
      <c r="A58" s="27"/>
      <c r="B58" s="27"/>
      <c r="C58" s="27"/>
      <c r="D58" s="9">
        <f t="shared" si="0"/>
        <v>3100</v>
      </c>
      <c r="E58" s="33"/>
      <c r="F58" s="33"/>
      <c r="G58" s="35">
        <v>31100</v>
      </c>
      <c r="H58" s="35">
        <v>3100</v>
      </c>
      <c r="I58" s="31" t="s">
        <v>907</v>
      </c>
      <c r="J58" s="31" t="s">
        <v>908</v>
      </c>
    </row>
    <row r="59" spans="1:10" ht="15" x14ac:dyDescent="0.25">
      <c r="A59" s="27"/>
      <c r="B59" s="27"/>
      <c r="C59" s="27"/>
      <c r="D59" s="9">
        <f t="shared" si="0"/>
        <v>3100</v>
      </c>
      <c r="E59" s="33"/>
      <c r="F59" s="33"/>
      <c r="G59" s="35">
        <v>31120</v>
      </c>
      <c r="H59" s="35">
        <v>3100</v>
      </c>
      <c r="I59" s="31" t="s">
        <v>909</v>
      </c>
      <c r="J59" s="31" t="s">
        <v>910</v>
      </c>
    </row>
    <row r="60" spans="1:10" ht="15" x14ac:dyDescent="0.25">
      <c r="A60" s="27"/>
      <c r="B60" s="27"/>
      <c r="C60" s="27"/>
      <c r="D60" s="9">
        <f t="shared" si="0"/>
        <v>3100</v>
      </c>
      <c r="E60" s="33"/>
      <c r="F60" s="33"/>
      <c r="G60" s="35">
        <v>31330</v>
      </c>
      <c r="H60" s="35">
        <v>3100</v>
      </c>
      <c r="I60" s="31" t="s">
        <v>911</v>
      </c>
      <c r="J60" s="31" t="s">
        <v>912</v>
      </c>
    </row>
    <row r="61" spans="1:10" ht="15" x14ac:dyDescent="0.25">
      <c r="A61" s="27"/>
      <c r="B61" s="27"/>
      <c r="C61" s="27"/>
      <c r="D61" s="9">
        <f t="shared" si="0"/>
        <v>3100</v>
      </c>
      <c r="E61" s="33"/>
      <c r="F61" s="33"/>
      <c r="G61" s="35">
        <v>31400</v>
      </c>
      <c r="H61" s="35">
        <v>3100</v>
      </c>
      <c r="I61" s="31" t="s">
        <v>913</v>
      </c>
      <c r="J61" s="31" t="s">
        <v>914</v>
      </c>
    </row>
    <row r="62" spans="1:10" ht="15" x14ac:dyDescent="0.25">
      <c r="A62" s="27"/>
      <c r="B62" s="27"/>
      <c r="C62" s="27"/>
      <c r="D62" s="9">
        <f t="shared" si="0"/>
        <v>3100</v>
      </c>
      <c r="E62" s="33"/>
      <c r="F62" s="33"/>
      <c r="G62" s="35">
        <v>31410</v>
      </c>
      <c r="H62" s="35">
        <v>3100</v>
      </c>
      <c r="I62" s="31" t="s">
        <v>915</v>
      </c>
      <c r="J62" s="31" t="s">
        <v>916</v>
      </c>
    </row>
    <row r="63" spans="1:10" ht="15" x14ac:dyDescent="0.25">
      <c r="A63" s="27"/>
      <c r="B63" s="27"/>
      <c r="C63" s="27"/>
      <c r="D63" s="9">
        <f t="shared" si="0"/>
        <v>3100</v>
      </c>
      <c r="E63" s="33"/>
      <c r="F63" s="33"/>
      <c r="G63" s="35">
        <v>31420</v>
      </c>
      <c r="H63" s="35">
        <v>3100</v>
      </c>
      <c r="I63" s="31" t="s">
        <v>917</v>
      </c>
      <c r="J63" s="31" t="s">
        <v>918</v>
      </c>
    </row>
    <row r="64" spans="1:10" ht="15" x14ac:dyDescent="0.25">
      <c r="A64" s="27"/>
      <c r="B64" s="27"/>
      <c r="C64" s="27"/>
      <c r="D64" s="9">
        <f t="shared" si="0"/>
        <v>3100</v>
      </c>
      <c r="E64" s="33"/>
      <c r="F64" s="33"/>
      <c r="G64" s="35">
        <v>31430</v>
      </c>
      <c r="H64" s="35">
        <v>3100</v>
      </c>
      <c r="I64" s="31" t="s">
        <v>299</v>
      </c>
      <c r="J64" s="31" t="s">
        <v>919</v>
      </c>
    </row>
    <row r="65" spans="1:10" ht="15" x14ac:dyDescent="0.25">
      <c r="A65" s="27"/>
      <c r="B65" s="27"/>
      <c r="C65" s="27"/>
      <c r="D65" s="9">
        <f t="shared" si="0"/>
        <v>3100</v>
      </c>
      <c r="E65" s="33"/>
      <c r="F65" s="33"/>
      <c r="G65" s="35">
        <v>31500</v>
      </c>
      <c r="H65" s="35">
        <v>3100</v>
      </c>
      <c r="I65" s="31" t="s">
        <v>920</v>
      </c>
      <c r="J65" s="31" t="s">
        <v>126</v>
      </c>
    </row>
    <row r="66" spans="1:10" ht="15" x14ac:dyDescent="0.25">
      <c r="A66" s="19"/>
      <c r="B66" s="19"/>
      <c r="C66" s="19" t="s">
        <v>616</v>
      </c>
      <c r="D66" s="9">
        <f t="shared" si="0"/>
        <v>3200</v>
      </c>
      <c r="E66" s="9">
        <v>3200</v>
      </c>
      <c r="F66" s="11" t="s">
        <v>921</v>
      </c>
      <c r="G66" s="26">
        <v>32000</v>
      </c>
      <c r="H66" s="26">
        <v>3200</v>
      </c>
      <c r="I66" s="15" t="s">
        <v>921</v>
      </c>
      <c r="J66" s="15" t="s">
        <v>922</v>
      </c>
    </row>
    <row r="67" spans="1:10" ht="15" x14ac:dyDescent="0.25">
      <c r="A67" s="19"/>
      <c r="B67" s="19"/>
      <c r="C67" s="19"/>
      <c r="D67" s="9">
        <f t="shared" si="0"/>
        <v>3200</v>
      </c>
      <c r="E67" s="9"/>
      <c r="F67" s="9"/>
      <c r="G67" s="16">
        <v>32010</v>
      </c>
      <c r="H67" s="16">
        <v>3200</v>
      </c>
      <c r="I67" s="15" t="s">
        <v>923</v>
      </c>
      <c r="J67" s="15" t="s">
        <v>142</v>
      </c>
    </row>
    <row r="68" spans="1:10" ht="15" x14ac:dyDescent="0.25">
      <c r="A68" s="19"/>
      <c r="B68" s="19"/>
      <c r="C68" s="19"/>
      <c r="D68" s="9">
        <f t="shared" si="0"/>
        <v>3200</v>
      </c>
      <c r="E68" s="9"/>
      <c r="F68" s="9"/>
      <c r="G68" s="16">
        <v>32020</v>
      </c>
      <c r="H68" s="16">
        <v>3200</v>
      </c>
      <c r="I68" s="15" t="s">
        <v>924</v>
      </c>
      <c r="J68" s="15" t="s">
        <v>925</v>
      </c>
    </row>
    <row r="69" spans="1:10" ht="15" x14ac:dyDescent="0.25">
      <c r="A69" s="19"/>
      <c r="B69" s="19"/>
      <c r="C69" s="19"/>
      <c r="D69" s="9">
        <f t="shared" ref="D69:D132" si="1">IF(E69=0,D68,E69)</f>
        <v>3200</v>
      </c>
      <c r="E69" s="9"/>
      <c r="F69" s="9"/>
      <c r="G69" s="16">
        <v>32030</v>
      </c>
      <c r="H69" s="16">
        <v>3200</v>
      </c>
      <c r="I69" s="15" t="s">
        <v>926</v>
      </c>
      <c r="J69" s="15" t="s">
        <v>146</v>
      </c>
    </row>
    <row r="70" spans="1:10" ht="15" x14ac:dyDescent="0.25">
      <c r="A70" s="19"/>
      <c r="B70" s="19"/>
      <c r="C70" s="19"/>
      <c r="D70" s="9">
        <f t="shared" si="1"/>
        <v>3200</v>
      </c>
      <c r="E70" s="9"/>
      <c r="F70" s="9"/>
      <c r="G70" s="16">
        <v>32040</v>
      </c>
      <c r="H70" s="16">
        <v>3200</v>
      </c>
      <c r="I70" s="15" t="s">
        <v>927</v>
      </c>
      <c r="J70" s="15" t="s">
        <v>148</v>
      </c>
    </row>
    <row r="71" spans="1:10" ht="15" x14ac:dyDescent="0.25">
      <c r="A71" s="19"/>
      <c r="B71" s="19"/>
      <c r="C71" s="19"/>
      <c r="D71" s="9">
        <f t="shared" si="1"/>
        <v>3200</v>
      </c>
      <c r="E71" s="9"/>
      <c r="F71" s="9"/>
      <c r="G71" s="16">
        <v>32050</v>
      </c>
      <c r="H71" s="16">
        <v>3200</v>
      </c>
      <c r="I71" s="15" t="s">
        <v>928</v>
      </c>
      <c r="J71" s="15" t="s">
        <v>150</v>
      </c>
    </row>
    <row r="72" spans="1:10" ht="15" x14ac:dyDescent="0.25">
      <c r="A72" s="19"/>
      <c r="B72" s="19"/>
      <c r="C72" s="19"/>
      <c r="D72" s="9">
        <f t="shared" si="1"/>
        <v>3200</v>
      </c>
      <c r="E72" s="9"/>
      <c r="F72" s="9"/>
      <c r="G72" s="16">
        <v>32060</v>
      </c>
      <c r="H72" s="16">
        <v>3200</v>
      </c>
      <c r="I72" s="15" t="s">
        <v>929</v>
      </c>
      <c r="J72" s="15" t="s">
        <v>930</v>
      </c>
    </row>
    <row r="73" spans="1:10" ht="15" x14ac:dyDescent="0.25">
      <c r="A73" s="19"/>
      <c r="B73" s="19"/>
      <c r="C73" s="19"/>
      <c r="D73" s="9">
        <f t="shared" si="1"/>
        <v>3200</v>
      </c>
      <c r="E73" s="9"/>
      <c r="F73" s="9"/>
      <c r="G73" s="16">
        <v>32070</v>
      </c>
      <c r="H73" s="16">
        <v>3200</v>
      </c>
      <c r="I73" s="15" t="s">
        <v>931</v>
      </c>
      <c r="J73" s="15" t="s">
        <v>152</v>
      </c>
    </row>
    <row r="74" spans="1:10" ht="15" x14ac:dyDescent="0.25">
      <c r="A74" s="19"/>
      <c r="B74" s="19"/>
      <c r="C74" s="19"/>
      <c r="D74" s="9">
        <f t="shared" si="1"/>
        <v>3200</v>
      </c>
      <c r="E74" s="9"/>
      <c r="F74" s="9"/>
      <c r="G74" s="16">
        <v>32300</v>
      </c>
      <c r="H74" s="16">
        <v>3200</v>
      </c>
      <c r="I74" s="15" t="s">
        <v>300</v>
      </c>
      <c r="J74" s="15" t="s">
        <v>932</v>
      </c>
    </row>
    <row r="75" spans="1:10" ht="15" x14ac:dyDescent="0.25">
      <c r="A75" s="19"/>
      <c r="B75" s="19"/>
      <c r="C75" s="19"/>
      <c r="D75" s="9">
        <f t="shared" si="1"/>
        <v>3200</v>
      </c>
      <c r="E75" s="9"/>
      <c r="F75" s="9"/>
      <c r="G75" s="16">
        <v>32310</v>
      </c>
      <c r="H75" s="16">
        <v>3200</v>
      </c>
      <c r="I75" s="15" t="s">
        <v>301</v>
      </c>
      <c r="J75" s="15" t="s">
        <v>933</v>
      </c>
    </row>
    <row r="76" spans="1:10" ht="15" x14ac:dyDescent="0.25">
      <c r="A76" s="19"/>
      <c r="B76" s="19"/>
      <c r="C76" s="19"/>
      <c r="D76" s="9">
        <f t="shared" si="1"/>
        <v>3200</v>
      </c>
      <c r="E76" s="9"/>
      <c r="F76" s="9"/>
      <c r="G76" s="16">
        <v>32320</v>
      </c>
      <c r="H76" s="16">
        <v>3200</v>
      </c>
      <c r="I76" s="15" t="s">
        <v>934</v>
      </c>
      <c r="J76" s="15" t="s">
        <v>935</v>
      </c>
    </row>
    <row r="77" spans="1:10" ht="15" x14ac:dyDescent="0.25">
      <c r="A77" s="19"/>
      <c r="B77" s="19"/>
      <c r="C77" s="19"/>
      <c r="D77" s="9">
        <f t="shared" si="1"/>
        <v>3200</v>
      </c>
      <c r="E77" s="9"/>
      <c r="F77" s="9"/>
      <c r="G77" s="16">
        <v>32700</v>
      </c>
      <c r="H77" s="16">
        <v>3200</v>
      </c>
      <c r="I77" s="15" t="s">
        <v>936</v>
      </c>
      <c r="J77" s="15" t="s">
        <v>937</v>
      </c>
    </row>
    <row r="78" spans="1:10" ht="15" x14ac:dyDescent="0.25">
      <c r="A78" s="27"/>
      <c r="B78" s="27"/>
      <c r="C78" s="27" t="s">
        <v>633</v>
      </c>
      <c r="D78" s="9">
        <f t="shared" si="1"/>
        <v>3300</v>
      </c>
      <c r="E78" s="33">
        <v>3300</v>
      </c>
      <c r="F78" s="29" t="s">
        <v>938</v>
      </c>
      <c r="G78" s="30">
        <v>33000</v>
      </c>
      <c r="H78" s="30">
        <v>3300</v>
      </c>
      <c r="I78" s="31" t="s">
        <v>938</v>
      </c>
      <c r="J78" s="31" t="s">
        <v>939</v>
      </c>
    </row>
    <row r="79" spans="1:10" ht="15" x14ac:dyDescent="0.25">
      <c r="A79" s="27"/>
      <c r="B79" s="27"/>
      <c r="C79" s="27"/>
      <c r="D79" s="9">
        <f t="shared" si="1"/>
        <v>3300</v>
      </c>
      <c r="E79" s="33"/>
      <c r="F79" s="29"/>
      <c r="G79" s="30">
        <v>33010</v>
      </c>
      <c r="H79" s="30">
        <v>3300</v>
      </c>
      <c r="I79" s="31"/>
      <c r="J79" s="31" t="s">
        <v>940</v>
      </c>
    </row>
    <row r="80" spans="1:10" ht="15" x14ac:dyDescent="0.25">
      <c r="A80" s="27"/>
      <c r="B80" s="27"/>
      <c r="C80" s="27"/>
      <c r="D80" s="9">
        <f t="shared" si="1"/>
        <v>3300</v>
      </c>
      <c r="E80" s="33"/>
      <c r="F80" s="33"/>
      <c r="G80" s="30">
        <v>33020</v>
      </c>
      <c r="H80" s="30">
        <v>3300</v>
      </c>
      <c r="I80" s="31" t="s">
        <v>302</v>
      </c>
      <c r="J80" s="31" t="s">
        <v>941</v>
      </c>
    </row>
    <row r="81" spans="1:10" ht="15" x14ac:dyDescent="0.25">
      <c r="A81" s="27"/>
      <c r="B81" s="27"/>
      <c r="C81" s="27"/>
      <c r="D81" s="9">
        <f t="shared" si="1"/>
        <v>3300</v>
      </c>
      <c r="E81" s="33"/>
      <c r="F81" s="33"/>
      <c r="G81" s="35">
        <v>33030</v>
      </c>
      <c r="H81" s="35">
        <v>3300</v>
      </c>
      <c r="I81" s="31" t="s">
        <v>303</v>
      </c>
      <c r="J81" s="31" t="s">
        <v>942</v>
      </c>
    </row>
    <row r="82" spans="1:10" ht="15" x14ac:dyDescent="0.25">
      <c r="A82" s="27"/>
      <c r="B82" s="27"/>
      <c r="C82" s="27"/>
      <c r="D82" s="9">
        <f t="shared" si="1"/>
        <v>3300</v>
      </c>
      <c r="E82" s="33"/>
      <c r="F82" s="33"/>
      <c r="G82" s="35">
        <v>33040</v>
      </c>
      <c r="H82" s="35">
        <v>3300</v>
      </c>
      <c r="I82" s="31" t="s">
        <v>304</v>
      </c>
      <c r="J82" s="31" t="s">
        <v>943</v>
      </c>
    </row>
    <row r="83" spans="1:10" ht="15" x14ac:dyDescent="0.25">
      <c r="A83" s="27"/>
      <c r="B83" s="27"/>
      <c r="C83" s="27"/>
      <c r="D83" s="9">
        <f t="shared" si="1"/>
        <v>3300</v>
      </c>
      <c r="E83" s="33"/>
      <c r="F83" s="33"/>
      <c r="G83" s="35">
        <v>33060</v>
      </c>
      <c r="H83" s="35">
        <v>3300</v>
      </c>
      <c r="I83" s="31" t="s">
        <v>305</v>
      </c>
      <c r="J83" s="31" t="s">
        <v>944</v>
      </c>
    </row>
    <row r="84" spans="1:10" ht="15" x14ac:dyDescent="0.25">
      <c r="A84" s="27"/>
      <c r="B84" s="27"/>
      <c r="C84" s="27"/>
      <c r="D84" s="9">
        <f t="shared" si="1"/>
        <v>3300</v>
      </c>
      <c r="E84" s="33"/>
      <c r="F84" s="33"/>
      <c r="G84" s="35">
        <v>33080</v>
      </c>
      <c r="H84" s="35">
        <v>3300</v>
      </c>
      <c r="I84" s="31" t="s">
        <v>945</v>
      </c>
      <c r="J84" s="31" t="s">
        <v>946</v>
      </c>
    </row>
    <row r="85" spans="1:10" ht="15" x14ac:dyDescent="0.25">
      <c r="A85" s="27"/>
      <c r="B85" s="27"/>
      <c r="C85" s="27"/>
      <c r="D85" s="9">
        <f t="shared" si="1"/>
        <v>3300</v>
      </c>
      <c r="E85" s="33"/>
      <c r="F85" s="33"/>
      <c r="G85" s="35">
        <v>33090</v>
      </c>
      <c r="H85" s="35">
        <v>3300</v>
      </c>
      <c r="I85" s="31"/>
      <c r="J85" s="31" t="s">
        <v>947</v>
      </c>
    </row>
    <row r="86" spans="1:10" ht="15" x14ac:dyDescent="0.25">
      <c r="A86" s="27"/>
      <c r="B86" s="27"/>
      <c r="C86" s="27"/>
      <c r="D86" s="9">
        <f t="shared" si="1"/>
        <v>3300</v>
      </c>
      <c r="E86" s="33"/>
      <c r="F86" s="33"/>
      <c r="G86" s="35">
        <v>33100</v>
      </c>
      <c r="H86" s="35">
        <v>3300</v>
      </c>
      <c r="I86" s="31" t="s">
        <v>948</v>
      </c>
      <c r="J86" s="31" t="s">
        <v>949</v>
      </c>
    </row>
    <row r="87" spans="1:10" ht="15" x14ac:dyDescent="0.25">
      <c r="A87" s="19"/>
      <c r="B87" s="19"/>
      <c r="C87" s="19" t="s">
        <v>642</v>
      </c>
      <c r="D87" s="9">
        <f t="shared" si="1"/>
        <v>3400</v>
      </c>
      <c r="E87" s="9">
        <v>3400</v>
      </c>
      <c r="F87" s="11" t="s">
        <v>306</v>
      </c>
      <c r="G87" s="26">
        <v>34000</v>
      </c>
      <c r="H87" s="26">
        <v>3400</v>
      </c>
      <c r="I87" s="15" t="s">
        <v>306</v>
      </c>
      <c r="J87" s="15" t="s">
        <v>950</v>
      </c>
    </row>
    <row r="88" spans="1:10" ht="15" x14ac:dyDescent="0.25">
      <c r="A88" s="19"/>
      <c r="B88" s="19"/>
      <c r="C88" s="19"/>
      <c r="D88" s="9">
        <f t="shared" si="1"/>
        <v>3400</v>
      </c>
      <c r="E88" s="9"/>
      <c r="F88" s="9"/>
      <c r="G88" s="16">
        <v>34010</v>
      </c>
      <c r="H88" s="16">
        <v>3400</v>
      </c>
      <c r="I88" s="15" t="s">
        <v>951</v>
      </c>
      <c r="J88" s="15" t="s">
        <v>952</v>
      </c>
    </row>
    <row r="89" spans="1:10" ht="15" x14ac:dyDescent="0.25">
      <c r="A89" s="19"/>
      <c r="B89" s="19"/>
      <c r="C89" s="19"/>
      <c r="D89" s="9">
        <f t="shared" si="1"/>
        <v>3400</v>
      </c>
      <c r="E89" s="9"/>
      <c r="F89" s="9"/>
      <c r="G89" s="16">
        <v>34020</v>
      </c>
      <c r="H89" s="16">
        <v>3400</v>
      </c>
      <c r="I89" s="15" t="s">
        <v>953</v>
      </c>
      <c r="J89" s="15" t="s">
        <v>954</v>
      </c>
    </row>
    <row r="90" spans="1:10" ht="15" x14ac:dyDescent="0.25">
      <c r="A90" s="19"/>
      <c r="B90" s="19"/>
      <c r="C90" s="19"/>
      <c r="D90" s="9">
        <f t="shared" si="1"/>
        <v>3400</v>
      </c>
      <c r="E90" s="9"/>
      <c r="F90" s="9"/>
      <c r="G90" s="16">
        <v>34030</v>
      </c>
      <c r="H90" s="16">
        <v>3400</v>
      </c>
      <c r="I90" s="15" t="s">
        <v>955</v>
      </c>
      <c r="J90" s="15" t="s">
        <v>956</v>
      </c>
    </row>
    <row r="91" spans="1:10" ht="15" x14ac:dyDescent="0.25">
      <c r="A91" s="19"/>
      <c r="B91" s="19"/>
      <c r="C91" s="19"/>
      <c r="D91" s="9">
        <f t="shared" si="1"/>
        <v>3450</v>
      </c>
      <c r="E91" s="9">
        <v>3450</v>
      </c>
      <c r="F91" s="11" t="s">
        <v>307</v>
      </c>
      <c r="G91" s="26">
        <v>34500</v>
      </c>
      <c r="H91" s="26">
        <v>3450</v>
      </c>
      <c r="I91" s="10" t="s">
        <v>307</v>
      </c>
      <c r="J91" s="15" t="s">
        <v>957</v>
      </c>
    </row>
    <row r="92" spans="1:10" ht="15" x14ac:dyDescent="0.25">
      <c r="A92" s="19"/>
      <c r="B92" s="19"/>
      <c r="C92" s="19"/>
      <c r="D92" s="9">
        <f t="shared" si="1"/>
        <v>3450</v>
      </c>
      <c r="E92" s="9"/>
      <c r="F92" s="9"/>
      <c r="G92" s="16">
        <v>34550</v>
      </c>
      <c r="H92" s="16">
        <v>3450</v>
      </c>
      <c r="I92" s="15" t="s">
        <v>958</v>
      </c>
      <c r="J92" s="15" t="s">
        <v>959</v>
      </c>
    </row>
    <row r="93" spans="1:10" ht="15" x14ac:dyDescent="0.25">
      <c r="A93" s="27"/>
      <c r="B93" s="27"/>
      <c r="C93" s="27" t="s">
        <v>683</v>
      </c>
      <c r="D93" s="9">
        <f t="shared" si="1"/>
        <v>3600</v>
      </c>
      <c r="E93" s="33">
        <v>3600</v>
      </c>
      <c r="F93" s="29" t="s">
        <v>960</v>
      </c>
      <c r="G93" s="30">
        <v>36000</v>
      </c>
      <c r="H93" s="30">
        <v>3600</v>
      </c>
      <c r="I93" s="34" t="s">
        <v>960</v>
      </c>
      <c r="J93" s="31" t="s">
        <v>961</v>
      </c>
    </row>
    <row r="94" spans="1:10" ht="15" x14ac:dyDescent="0.25">
      <c r="A94" s="27"/>
      <c r="B94" s="27"/>
      <c r="C94" s="27"/>
      <c r="D94" s="9">
        <f t="shared" si="1"/>
        <v>3600</v>
      </c>
      <c r="E94" s="33"/>
      <c r="F94" s="33"/>
      <c r="G94" s="30">
        <v>36100</v>
      </c>
      <c r="H94" s="30">
        <v>3600</v>
      </c>
      <c r="I94" s="31" t="s">
        <v>962</v>
      </c>
      <c r="J94" s="31" t="s">
        <v>963</v>
      </c>
    </row>
    <row r="95" spans="1:10" ht="15" x14ac:dyDescent="0.25">
      <c r="A95" s="27"/>
      <c r="B95" s="27"/>
      <c r="C95" s="27"/>
      <c r="D95" s="9">
        <f t="shared" si="1"/>
        <v>3600</v>
      </c>
      <c r="E95" s="33"/>
      <c r="F95" s="33"/>
      <c r="G95" s="30">
        <v>36150</v>
      </c>
      <c r="H95" s="30">
        <v>3600</v>
      </c>
      <c r="I95" s="31" t="s">
        <v>964</v>
      </c>
      <c r="J95" s="31" t="s">
        <v>965</v>
      </c>
    </row>
    <row r="96" spans="1:10" ht="15" x14ac:dyDescent="0.25">
      <c r="A96" s="27"/>
      <c r="B96" s="27"/>
      <c r="C96" s="27"/>
      <c r="D96" s="9">
        <f t="shared" si="1"/>
        <v>3600</v>
      </c>
      <c r="E96" s="33"/>
      <c r="F96" s="33"/>
      <c r="G96" s="30">
        <v>36600</v>
      </c>
      <c r="H96" s="30">
        <v>3600</v>
      </c>
      <c r="I96" s="31" t="s">
        <v>966</v>
      </c>
      <c r="J96" s="31" t="s">
        <v>967</v>
      </c>
    </row>
    <row r="97" spans="1:10" ht="15" x14ac:dyDescent="0.25">
      <c r="A97" s="27"/>
      <c r="B97" s="27"/>
      <c r="C97" s="27"/>
      <c r="D97" s="9">
        <f t="shared" si="1"/>
        <v>3600</v>
      </c>
      <c r="E97" s="33"/>
      <c r="F97" s="33"/>
      <c r="G97" s="30">
        <v>36640</v>
      </c>
      <c r="H97" s="30">
        <v>3600</v>
      </c>
      <c r="I97" s="31" t="s">
        <v>968</v>
      </c>
      <c r="J97" s="31" t="s">
        <v>969</v>
      </c>
    </row>
    <row r="98" spans="1:10" ht="15" x14ac:dyDescent="0.25">
      <c r="A98" s="27"/>
      <c r="B98" s="27"/>
      <c r="C98" s="27"/>
      <c r="D98" s="9">
        <f t="shared" si="1"/>
        <v>3600</v>
      </c>
      <c r="E98" s="33"/>
      <c r="F98" s="33"/>
      <c r="G98" s="30">
        <v>36650</v>
      </c>
      <c r="H98" s="30">
        <v>3600</v>
      </c>
      <c r="I98" s="31" t="s">
        <v>920</v>
      </c>
      <c r="J98" s="31" t="s">
        <v>970</v>
      </c>
    </row>
    <row r="99" spans="1:10" ht="15" x14ac:dyDescent="0.25">
      <c r="A99" s="27"/>
      <c r="B99" s="27"/>
      <c r="C99" s="27"/>
      <c r="D99" s="9">
        <f t="shared" si="1"/>
        <v>3600</v>
      </c>
      <c r="E99" s="33"/>
      <c r="F99" s="33"/>
      <c r="G99" s="30">
        <v>36700</v>
      </c>
      <c r="H99" s="30">
        <v>3600</v>
      </c>
      <c r="I99" s="31" t="s">
        <v>971</v>
      </c>
      <c r="J99" s="31" t="s">
        <v>972</v>
      </c>
    </row>
    <row r="100" spans="1:10" ht="15" x14ac:dyDescent="0.25">
      <c r="A100" s="27"/>
      <c r="B100" s="27"/>
      <c r="C100" s="27"/>
      <c r="D100" s="9">
        <f t="shared" si="1"/>
        <v>3600</v>
      </c>
      <c r="E100" s="33"/>
      <c r="F100" s="33"/>
      <c r="G100" s="30">
        <v>36810</v>
      </c>
      <c r="H100" s="30">
        <v>3600</v>
      </c>
      <c r="I100" s="31" t="s">
        <v>973</v>
      </c>
      <c r="J100" s="31" t="s">
        <v>974</v>
      </c>
    </row>
    <row r="101" spans="1:10" ht="15" x14ac:dyDescent="0.25">
      <c r="A101" s="27"/>
      <c r="B101" s="27"/>
      <c r="C101" s="27"/>
      <c r="D101" s="9">
        <f t="shared" si="1"/>
        <v>3600</v>
      </c>
      <c r="E101" s="33"/>
      <c r="F101" s="33"/>
      <c r="G101" s="30">
        <v>36820</v>
      </c>
      <c r="H101" s="30">
        <v>3600</v>
      </c>
      <c r="I101" s="31" t="s">
        <v>310</v>
      </c>
      <c r="J101" s="31" t="s">
        <v>975</v>
      </c>
    </row>
    <row r="102" spans="1:10" ht="15" x14ac:dyDescent="0.25">
      <c r="A102" s="27"/>
      <c r="B102" s="27"/>
      <c r="C102" s="27"/>
      <c r="D102" s="9">
        <f t="shared" si="1"/>
        <v>3600</v>
      </c>
      <c r="E102" s="33"/>
      <c r="F102" s="33"/>
      <c r="G102" s="30">
        <v>36821</v>
      </c>
      <c r="H102" s="30">
        <v>3600</v>
      </c>
      <c r="I102" s="31" t="s">
        <v>958</v>
      </c>
      <c r="J102" s="31" t="s">
        <v>976</v>
      </c>
    </row>
    <row r="103" spans="1:10" ht="15" x14ac:dyDescent="0.25">
      <c r="A103" s="19"/>
      <c r="B103" s="19"/>
      <c r="C103" s="19" t="s">
        <v>708</v>
      </c>
      <c r="D103" s="9">
        <f t="shared" si="1"/>
        <v>3170</v>
      </c>
      <c r="E103" s="9">
        <v>3170</v>
      </c>
      <c r="F103" s="11" t="s">
        <v>977</v>
      </c>
      <c r="G103" s="26">
        <v>31700</v>
      </c>
      <c r="H103" s="26">
        <v>3170</v>
      </c>
      <c r="I103" s="15" t="s">
        <v>977</v>
      </c>
      <c r="J103" s="15" t="s">
        <v>978</v>
      </c>
    </row>
    <row r="104" spans="1:10" ht="15" x14ac:dyDescent="0.25">
      <c r="A104" s="19"/>
      <c r="B104" s="19"/>
      <c r="C104" s="19"/>
      <c r="D104" s="9">
        <f t="shared" si="1"/>
        <v>3170</v>
      </c>
      <c r="E104" s="9"/>
      <c r="F104" s="9"/>
      <c r="G104" s="26">
        <v>31620</v>
      </c>
      <c r="H104" s="26">
        <v>3170</v>
      </c>
      <c r="I104" s="15" t="s">
        <v>979</v>
      </c>
      <c r="J104" s="15" t="s">
        <v>980</v>
      </c>
    </row>
    <row r="105" spans="1:10" ht="15" x14ac:dyDescent="0.25">
      <c r="A105" s="19"/>
      <c r="B105" s="19"/>
      <c r="C105" s="19"/>
      <c r="D105" s="9">
        <f t="shared" si="1"/>
        <v>3170</v>
      </c>
      <c r="E105" s="9"/>
      <c r="F105" s="9"/>
      <c r="G105" s="26">
        <v>31710</v>
      </c>
      <c r="H105" s="26">
        <v>3170</v>
      </c>
      <c r="I105" s="15" t="s">
        <v>981</v>
      </c>
      <c r="J105" s="15" t="s">
        <v>982</v>
      </c>
    </row>
    <row r="106" spans="1:10" ht="15" x14ac:dyDescent="0.25">
      <c r="A106" s="19"/>
      <c r="B106" s="19"/>
      <c r="C106" s="19"/>
      <c r="D106" s="9">
        <f t="shared" si="1"/>
        <v>3170</v>
      </c>
      <c r="E106" s="9"/>
      <c r="F106" s="9"/>
      <c r="G106" s="26">
        <v>31720</v>
      </c>
      <c r="H106" s="26">
        <v>3170</v>
      </c>
      <c r="I106" s="15" t="s">
        <v>983</v>
      </c>
      <c r="J106" s="15" t="s">
        <v>984</v>
      </c>
    </row>
    <row r="107" spans="1:10" ht="15" x14ac:dyDescent="0.25">
      <c r="A107" s="19"/>
      <c r="B107" s="19"/>
      <c r="C107" s="19"/>
      <c r="D107" s="9">
        <f t="shared" si="1"/>
        <v>3170</v>
      </c>
      <c r="E107" s="9"/>
      <c r="F107" s="9"/>
      <c r="G107" s="26">
        <v>31730</v>
      </c>
      <c r="H107" s="26">
        <v>3170</v>
      </c>
      <c r="I107" s="15" t="s">
        <v>985</v>
      </c>
      <c r="J107" s="15" t="s">
        <v>986</v>
      </c>
    </row>
    <row r="108" spans="1:10" ht="15" x14ac:dyDescent="0.25">
      <c r="A108" s="19"/>
      <c r="B108" s="19"/>
      <c r="C108" s="19"/>
      <c r="D108" s="9">
        <f t="shared" si="1"/>
        <v>3170</v>
      </c>
      <c r="E108" s="9"/>
      <c r="F108" s="9"/>
      <c r="G108" s="26">
        <v>31740</v>
      </c>
      <c r="H108" s="26">
        <v>3170</v>
      </c>
      <c r="I108" s="15" t="s">
        <v>987</v>
      </c>
      <c r="J108" s="15" t="s">
        <v>988</v>
      </c>
    </row>
    <row r="109" spans="1:10" ht="15" x14ac:dyDescent="0.25">
      <c r="A109" s="27"/>
      <c r="B109" s="27"/>
      <c r="C109" s="27" t="s">
        <v>727</v>
      </c>
      <c r="D109" s="9">
        <f t="shared" si="1"/>
        <v>3800</v>
      </c>
      <c r="E109" s="33">
        <v>3800</v>
      </c>
      <c r="F109" s="29" t="s">
        <v>989</v>
      </c>
      <c r="G109" s="30">
        <v>38000</v>
      </c>
      <c r="H109" s="30">
        <v>3800</v>
      </c>
      <c r="I109" s="31" t="s">
        <v>990</v>
      </c>
      <c r="J109" s="31" t="s">
        <v>991</v>
      </c>
    </row>
    <row r="110" spans="1:10" ht="15" x14ac:dyDescent="0.25">
      <c r="A110" s="27"/>
      <c r="B110" s="27"/>
      <c r="C110" s="27"/>
      <c r="D110" s="9">
        <f t="shared" si="1"/>
        <v>3800</v>
      </c>
      <c r="E110" s="33"/>
      <c r="F110" s="33"/>
      <c r="G110" s="35">
        <v>38100</v>
      </c>
      <c r="H110" s="35">
        <v>3800</v>
      </c>
      <c r="I110" s="31" t="s">
        <v>311</v>
      </c>
      <c r="J110" s="31" t="s">
        <v>992</v>
      </c>
    </row>
    <row r="111" spans="1:10" ht="15" x14ac:dyDescent="0.25">
      <c r="A111" s="27"/>
      <c r="B111" s="27"/>
      <c r="C111" s="27"/>
      <c r="D111" s="9">
        <f t="shared" si="1"/>
        <v>3800</v>
      </c>
      <c r="E111" s="33"/>
      <c r="F111" s="33"/>
      <c r="G111" s="35">
        <v>38210</v>
      </c>
      <c r="H111" s="35">
        <v>3800</v>
      </c>
      <c r="I111" s="31" t="s">
        <v>993</v>
      </c>
      <c r="J111" s="31" t="s">
        <v>994</v>
      </c>
    </row>
    <row r="112" spans="1:10" ht="15" x14ac:dyDescent="0.25">
      <c r="A112" s="27"/>
      <c r="B112" s="27"/>
      <c r="C112" s="27"/>
      <c r="D112" s="9">
        <f t="shared" si="1"/>
        <v>3800</v>
      </c>
      <c r="E112" s="33"/>
      <c r="F112" s="33"/>
      <c r="G112" s="35">
        <v>38300</v>
      </c>
      <c r="H112" s="35">
        <v>3800</v>
      </c>
      <c r="I112" s="31" t="s">
        <v>995</v>
      </c>
      <c r="J112" s="31" t="s">
        <v>996</v>
      </c>
    </row>
    <row r="113" spans="1:10" ht="15" x14ac:dyDescent="0.25">
      <c r="A113" s="19"/>
      <c r="B113" s="20" t="s">
        <v>997</v>
      </c>
      <c r="C113" s="19" t="s">
        <v>551</v>
      </c>
      <c r="D113" s="9">
        <f t="shared" si="1"/>
        <v>2500</v>
      </c>
      <c r="E113" s="9">
        <v>2500</v>
      </c>
      <c r="F113" s="9" t="s">
        <v>998</v>
      </c>
      <c r="G113" s="16">
        <v>25000</v>
      </c>
      <c r="H113" s="16">
        <v>2500</v>
      </c>
      <c r="I113" s="15" t="s">
        <v>998</v>
      </c>
      <c r="J113" s="15" t="s">
        <v>999</v>
      </c>
    </row>
    <row r="114" spans="1:10" ht="15" x14ac:dyDescent="0.25">
      <c r="A114" s="19"/>
      <c r="B114" s="19"/>
      <c r="C114" s="19"/>
      <c r="D114" s="9">
        <f t="shared" si="1"/>
        <v>2500</v>
      </c>
      <c r="E114" s="9"/>
      <c r="F114" s="9"/>
      <c r="G114" s="16">
        <v>25200</v>
      </c>
      <c r="H114" s="16">
        <v>2500</v>
      </c>
      <c r="I114" s="15" t="s">
        <v>294</v>
      </c>
      <c r="J114" s="15" t="s">
        <v>1000</v>
      </c>
    </row>
    <row r="115" spans="1:10" ht="15" x14ac:dyDescent="0.25">
      <c r="A115" s="19"/>
      <c r="B115" s="19"/>
      <c r="C115" s="19"/>
      <c r="D115" s="9">
        <f t="shared" si="1"/>
        <v>2500</v>
      </c>
      <c r="E115" s="9"/>
      <c r="F115" s="9"/>
      <c r="G115" s="16">
        <v>25210</v>
      </c>
      <c r="H115" s="16">
        <v>2500</v>
      </c>
      <c r="I115" s="15" t="s">
        <v>295</v>
      </c>
      <c r="J115" s="15" t="s">
        <v>1001</v>
      </c>
    </row>
    <row r="116" spans="1:10" ht="15" x14ac:dyDescent="0.25">
      <c r="A116" s="19"/>
      <c r="B116" s="19"/>
      <c r="C116" s="19"/>
      <c r="D116" s="9">
        <f t="shared" si="1"/>
        <v>2500</v>
      </c>
      <c r="E116" s="9"/>
      <c r="F116" s="9"/>
      <c r="G116" s="16">
        <v>25220</v>
      </c>
      <c r="H116" s="16">
        <v>2500</v>
      </c>
      <c r="I116" s="15" t="s">
        <v>296</v>
      </c>
      <c r="J116" s="15" t="s">
        <v>1002</v>
      </c>
    </row>
    <row r="117" spans="1:10" ht="15" x14ac:dyDescent="0.25">
      <c r="A117" s="19"/>
      <c r="B117" s="19"/>
      <c r="C117" s="19"/>
      <c r="D117" s="9">
        <f t="shared" si="1"/>
        <v>2500</v>
      </c>
      <c r="E117" s="9"/>
      <c r="F117" s="9"/>
      <c r="G117" s="16">
        <v>25300</v>
      </c>
      <c r="H117" s="16">
        <v>2500</v>
      </c>
      <c r="I117" s="15" t="s">
        <v>1003</v>
      </c>
      <c r="J117" s="15" t="s">
        <v>1004</v>
      </c>
    </row>
    <row r="118" spans="1:10" ht="15" x14ac:dyDescent="0.25">
      <c r="A118" s="19"/>
      <c r="B118" s="19"/>
      <c r="C118" s="19"/>
      <c r="D118" s="9">
        <f t="shared" si="1"/>
        <v>2500</v>
      </c>
      <c r="E118" s="9"/>
      <c r="F118" s="9"/>
      <c r="G118" s="16">
        <v>25400</v>
      </c>
      <c r="H118" s="16">
        <v>2500</v>
      </c>
      <c r="I118" s="15" t="s">
        <v>270</v>
      </c>
      <c r="J118" s="15" t="s">
        <v>1005</v>
      </c>
    </row>
    <row r="119" spans="1:10" ht="15" x14ac:dyDescent="0.25">
      <c r="A119" s="27"/>
      <c r="B119" s="37"/>
      <c r="C119" s="27" t="s">
        <v>744</v>
      </c>
      <c r="D119" s="9">
        <f t="shared" si="1"/>
        <v>6000</v>
      </c>
      <c r="E119" s="28">
        <v>6000</v>
      </c>
      <c r="F119" s="28" t="s">
        <v>1006</v>
      </c>
      <c r="G119" s="30">
        <v>60000</v>
      </c>
      <c r="H119" s="30">
        <v>6000</v>
      </c>
      <c r="I119" s="31" t="s">
        <v>1006</v>
      </c>
      <c r="J119" s="31" t="s">
        <v>1007</v>
      </c>
    </row>
    <row r="120" spans="1:10" ht="15" x14ac:dyDescent="0.25">
      <c r="A120" s="27"/>
      <c r="B120" s="27"/>
      <c r="C120" s="27"/>
      <c r="D120" s="9">
        <f t="shared" si="1"/>
        <v>6000</v>
      </c>
      <c r="E120" s="33"/>
      <c r="F120" s="33"/>
      <c r="G120" s="30">
        <v>60040</v>
      </c>
      <c r="H120" s="30">
        <v>6000</v>
      </c>
      <c r="I120" s="31" t="s">
        <v>1008</v>
      </c>
      <c r="J120" s="31" t="s">
        <v>1009</v>
      </c>
    </row>
    <row r="121" spans="1:10" ht="15" x14ac:dyDescent="0.25">
      <c r="A121" s="27"/>
      <c r="B121" s="27"/>
      <c r="C121" s="27"/>
      <c r="D121" s="9">
        <f t="shared" si="1"/>
        <v>6000</v>
      </c>
      <c r="E121" s="33"/>
      <c r="F121" s="33"/>
      <c r="G121" s="30">
        <v>60130</v>
      </c>
      <c r="H121" s="30">
        <v>6000</v>
      </c>
      <c r="I121" s="31" t="s">
        <v>1010</v>
      </c>
      <c r="J121" s="31" t="s">
        <v>1011</v>
      </c>
    </row>
    <row r="122" spans="1:10" ht="15" x14ac:dyDescent="0.25">
      <c r="A122" s="27"/>
      <c r="B122" s="27"/>
      <c r="C122" s="27"/>
      <c r="D122" s="9">
        <f t="shared" si="1"/>
        <v>6000</v>
      </c>
      <c r="E122" s="33"/>
      <c r="F122" s="33"/>
      <c r="G122" s="30">
        <v>60200</v>
      </c>
      <c r="H122" s="30">
        <v>6000</v>
      </c>
      <c r="I122" s="31" t="s">
        <v>1012</v>
      </c>
      <c r="J122" s="31" t="s">
        <v>1013</v>
      </c>
    </row>
    <row r="123" spans="1:10" ht="15" x14ac:dyDescent="0.25">
      <c r="A123" s="27"/>
      <c r="B123" s="27"/>
      <c r="C123" s="27"/>
      <c r="D123" s="9">
        <f t="shared" si="1"/>
        <v>6000</v>
      </c>
      <c r="E123" s="33"/>
      <c r="F123" s="33"/>
      <c r="G123" s="30">
        <v>60230</v>
      </c>
      <c r="H123" s="30">
        <v>6000</v>
      </c>
      <c r="I123" s="31" t="s">
        <v>1014</v>
      </c>
      <c r="J123" s="31" t="s">
        <v>1015</v>
      </c>
    </row>
    <row r="124" spans="1:10" ht="15" x14ac:dyDescent="0.25">
      <c r="A124" s="27"/>
      <c r="B124" s="27"/>
      <c r="C124" s="27"/>
      <c r="D124" s="9">
        <f t="shared" si="1"/>
        <v>6000</v>
      </c>
      <c r="E124" s="33"/>
      <c r="F124" s="33"/>
      <c r="G124" s="38">
        <v>60290</v>
      </c>
      <c r="H124" s="38">
        <v>6000</v>
      </c>
      <c r="I124" s="31" t="s">
        <v>1016</v>
      </c>
      <c r="J124" s="31" t="s">
        <v>1017</v>
      </c>
    </row>
    <row r="125" spans="1:10" ht="15" x14ac:dyDescent="0.25">
      <c r="A125" s="19"/>
      <c r="B125" s="19"/>
      <c r="C125" s="19" t="s">
        <v>783</v>
      </c>
      <c r="D125" s="9">
        <f t="shared" si="1"/>
        <v>6200</v>
      </c>
      <c r="E125" s="9">
        <v>6200</v>
      </c>
      <c r="F125" s="11" t="s">
        <v>1018</v>
      </c>
      <c r="G125" s="26">
        <v>62000</v>
      </c>
      <c r="H125" s="26">
        <v>6200</v>
      </c>
      <c r="I125" s="15" t="s">
        <v>1018</v>
      </c>
      <c r="J125" s="15" t="s">
        <v>1019</v>
      </c>
    </row>
    <row r="126" spans="1:10" ht="15" x14ac:dyDescent="0.25">
      <c r="A126" s="19"/>
      <c r="B126" s="19"/>
      <c r="C126" s="19"/>
      <c r="D126" s="9">
        <f t="shared" si="1"/>
        <v>6200</v>
      </c>
      <c r="E126" s="9"/>
      <c r="F126" s="9"/>
      <c r="G126" s="16">
        <v>62010</v>
      </c>
      <c r="H126" s="16">
        <v>6200</v>
      </c>
      <c r="I126" s="15" t="s">
        <v>1020</v>
      </c>
      <c r="J126" s="15" t="s">
        <v>1021</v>
      </c>
    </row>
    <row r="127" spans="1:10" ht="15" x14ac:dyDescent="0.25">
      <c r="A127" s="19"/>
      <c r="B127" s="19"/>
      <c r="C127" s="19"/>
      <c r="D127" s="9">
        <f t="shared" si="1"/>
        <v>6200</v>
      </c>
      <c r="E127" s="9"/>
      <c r="F127" s="9"/>
      <c r="G127" s="16">
        <v>62900</v>
      </c>
      <c r="H127" s="16">
        <v>6200</v>
      </c>
      <c r="I127" s="10" t="s">
        <v>1022</v>
      </c>
      <c r="J127" s="15" t="s">
        <v>1023</v>
      </c>
    </row>
    <row r="128" spans="1:10" ht="15" x14ac:dyDescent="0.25">
      <c r="A128" s="19"/>
      <c r="B128" s="19"/>
      <c r="C128" s="19"/>
      <c r="D128" s="9">
        <f t="shared" si="1"/>
        <v>6200</v>
      </c>
      <c r="E128" s="9"/>
      <c r="F128" s="9"/>
      <c r="G128" s="16">
        <v>62950</v>
      </c>
      <c r="H128" s="16">
        <v>6200</v>
      </c>
      <c r="I128" s="10" t="s">
        <v>1024</v>
      </c>
      <c r="J128" s="15" t="s">
        <v>1025</v>
      </c>
    </row>
    <row r="129" spans="1:10" ht="15" x14ac:dyDescent="0.25">
      <c r="A129" s="27"/>
      <c r="B129" s="27"/>
      <c r="C129" s="27" t="s">
        <v>789</v>
      </c>
      <c r="D129" s="9">
        <f t="shared" si="1"/>
        <v>6400</v>
      </c>
      <c r="E129" s="33">
        <v>6400</v>
      </c>
      <c r="F129" s="29" t="s">
        <v>1026</v>
      </c>
      <c r="G129" s="30">
        <v>64000</v>
      </c>
      <c r="H129" s="30">
        <v>6400</v>
      </c>
      <c r="I129" s="31" t="s">
        <v>1026</v>
      </c>
      <c r="J129" s="31" t="s">
        <v>1027</v>
      </c>
    </row>
    <row r="130" spans="1:10" ht="15" x14ac:dyDescent="0.25">
      <c r="A130" s="27"/>
      <c r="B130" s="27"/>
      <c r="C130" s="27"/>
      <c r="D130" s="9">
        <f t="shared" si="1"/>
        <v>6400</v>
      </c>
      <c r="E130" s="33"/>
      <c r="F130" s="29"/>
      <c r="G130" s="30">
        <v>64150</v>
      </c>
      <c r="H130" s="30">
        <v>6400</v>
      </c>
      <c r="I130" s="31"/>
      <c r="J130" s="31" t="s">
        <v>1028</v>
      </c>
    </row>
    <row r="131" spans="1:10" ht="15" x14ac:dyDescent="0.25">
      <c r="A131" s="27"/>
      <c r="B131" s="27"/>
      <c r="C131" s="27"/>
      <c r="D131" s="9">
        <f t="shared" si="1"/>
        <v>6400</v>
      </c>
      <c r="E131" s="33"/>
      <c r="F131" s="33"/>
      <c r="G131" s="30">
        <v>64160</v>
      </c>
      <c r="H131" s="30">
        <v>6400</v>
      </c>
      <c r="I131" s="31" t="s">
        <v>1029</v>
      </c>
      <c r="J131" s="31" t="s">
        <v>1030</v>
      </c>
    </row>
    <row r="132" spans="1:10" ht="15" x14ac:dyDescent="0.25">
      <c r="A132" s="27"/>
      <c r="B132" s="27"/>
      <c r="C132" s="27"/>
      <c r="D132" s="9">
        <f t="shared" si="1"/>
        <v>6400</v>
      </c>
      <c r="E132" s="33"/>
      <c r="F132" s="33"/>
      <c r="G132" s="30">
        <v>64190</v>
      </c>
      <c r="H132" s="30">
        <v>6400</v>
      </c>
      <c r="I132" s="31" t="s">
        <v>1031</v>
      </c>
      <c r="J132" s="31" t="s">
        <v>1032</v>
      </c>
    </row>
    <row r="133" spans="1:10" ht="15" x14ac:dyDescent="0.25">
      <c r="A133" s="27"/>
      <c r="B133" s="27"/>
      <c r="C133" s="27"/>
      <c r="D133" s="9">
        <f t="shared" ref="D133:D136" si="2">IF(E133=0,D132,E133)</f>
        <v>6400</v>
      </c>
      <c r="E133" s="33"/>
      <c r="F133" s="33"/>
      <c r="G133" s="30">
        <v>64200</v>
      </c>
      <c r="H133" s="30">
        <v>6400</v>
      </c>
      <c r="I133" s="31" t="s">
        <v>1033</v>
      </c>
      <c r="J133" s="31" t="s">
        <v>1034</v>
      </c>
    </row>
    <row r="134" spans="1:10" ht="15" x14ac:dyDescent="0.25">
      <c r="A134" s="19"/>
      <c r="B134" s="19"/>
      <c r="C134" s="19" t="s">
        <v>800</v>
      </c>
      <c r="D134" s="9">
        <f t="shared" si="2"/>
        <v>6500</v>
      </c>
      <c r="E134" s="9">
        <v>6500</v>
      </c>
      <c r="F134" s="11" t="s">
        <v>1035</v>
      </c>
      <c r="G134" s="26">
        <v>65000</v>
      </c>
      <c r="H134" s="26">
        <v>6500</v>
      </c>
      <c r="I134" s="15" t="s">
        <v>1035</v>
      </c>
      <c r="J134" s="15" t="s">
        <v>1036</v>
      </c>
    </row>
    <row r="135" spans="1:10" ht="15" x14ac:dyDescent="0.25">
      <c r="A135" s="19"/>
      <c r="B135" s="19"/>
      <c r="C135" s="19"/>
      <c r="D135" s="9">
        <f t="shared" si="2"/>
        <v>6500</v>
      </c>
      <c r="E135" s="9"/>
      <c r="F135" s="9"/>
      <c r="G135" s="16">
        <v>65010</v>
      </c>
      <c r="H135" s="16">
        <v>6500</v>
      </c>
      <c r="I135" s="15" t="s">
        <v>1037</v>
      </c>
      <c r="J135" s="15" t="s">
        <v>251</v>
      </c>
    </row>
    <row r="136" spans="1:10" ht="15.75" thickBot="1" x14ac:dyDescent="0.3">
      <c r="A136" s="22"/>
      <c r="B136" s="22"/>
      <c r="C136" s="22"/>
      <c r="D136" s="9">
        <f t="shared" si="2"/>
        <v>6500</v>
      </c>
      <c r="E136" s="23"/>
      <c r="F136" s="23"/>
      <c r="G136" s="24">
        <v>65030</v>
      </c>
      <c r="H136" s="24">
        <v>6500</v>
      </c>
      <c r="I136" s="25" t="s">
        <v>1038</v>
      </c>
      <c r="J136" s="25" t="s">
        <v>1039</v>
      </c>
    </row>
  </sheetData>
  <mergeCells count="1">
    <mergeCell ref="A1:J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6"/>
  <sheetViews>
    <sheetView workbookViewId="0">
      <selection activeCell="E28" sqref="E28"/>
    </sheetView>
  </sheetViews>
  <sheetFormatPr baseColWidth="10" defaultRowHeight="12.75" x14ac:dyDescent="0.2"/>
  <cols>
    <col min="1" max="1" width="51.28515625" customWidth="1"/>
    <col min="2" max="2" width="43.7109375" customWidth="1"/>
    <col min="3" max="3" width="30.28515625" bestFit="1" customWidth="1"/>
  </cols>
  <sheetData>
    <row r="1" spans="1:3" x14ac:dyDescent="0.2">
      <c r="A1" s="6" t="s">
        <v>315</v>
      </c>
      <c r="B1" t="s">
        <v>831</v>
      </c>
    </row>
    <row r="2" spans="1:3" x14ac:dyDescent="0.2">
      <c r="A2" s="6" t="s">
        <v>830</v>
      </c>
      <c r="B2" t="s">
        <v>259</v>
      </c>
    </row>
    <row r="4" spans="1:3" x14ac:dyDescent="0.2">
      <c r="A4" s="6" t="s">
        <v>313</v>
      </c>
      <c r="B4" s="6" t="s">
        <v>314</v>
      </c>
      <c r="C4" t="s">
        <v>829</v>
      </c>
    </row>
    <row r="5" spans="1:3" x14ac:dyDescent="0.2">
      <c r="A5" t="s">
        <v>318</v>
      </c>
      <c r="C5" s="8"/>
    </row>
    <row r="6" spans="1:3" x14ac:dyDescent="0.2">
      <c r="A6" t="s">
        <v>318</v>
      </c>
      <c r="B6" t="s">
        <v>319</v>
      </c>
      <c r="C6" s="8">
        <v>1073</v>
      </c>
    </row>
    <row r="7" spans="1:3" x14ac:dyDescent="0.2">
      <c r="A7" t="s">
        <v>318</v>
      </c>
      <c r="B7" t="s">
        <v>354</v>
      </c>
      <c r="C7" s="8">
        <v>803</v>
      </c>
    </row>
    <row r="8" spans="1:3" x14ac:dyDescent="0.2">
      <c r="A8" t="s">
        <v>357</v>
      </c>
      <c r="C8" s="8"/>
    </row>
    <row r="9" spans="1:3" x14ac:dyDescent="0.2">
      <c r="A9" t="s">
        <v>357</v>
      </c>
      <c r="B9" t="s">
        <v>358</v>
      </c>
      <c r="C9" s="8">
        <v>4392</v>
      </c>
    </row>
    <row r="10" spans="1:3" x14ac:dyDescent="0.2">
      <c r="A10" t="s">
        <v>357</v>
      </c>
      <c r="B10" t="s">
        <v>368</v>
      </c>
      <c r="C10" s="8">
        <v>2374</v>
      </c>
    </row>
    <row r="11" spans="1:3" x14ac:dyDescent="0.2">
      <c r="A11" t="s">
        <v>357</v>
      </c>
      <c r="B11" t="s">
        <v>369</v>
      </c>
      <c r="C11" s="8">
        <v>708</v>
      </c>
    </row>
    <row r="12" spans="1:3" x14ac:dyDescent="0.2">
      <c r="A12" t="s">
        <v>357</v>
      </c>
      <c r="B12" t="s">
        <v>370</v>
      </c>
      <c r="C12" s="8">
        <v>1492</v>
      </c>
    </row>
    <row r="13" spans="1:3" x14ac:dyDescent="0.2">
      <c r="A13" t="s">
        <v>357</v>
      </c>
      <c r="B13" t="s">
        <v>380</v>
      </c>
      <c r="C13" s="8">
        <v>715</v>
      </c>
    </row>
    <row r="14" spans="1:3" x14ac:dyDescent="0.2">
      <c r="A14" t="s">
        <v>357</v>
      </c>
      <c r="B14" t="s">
        <v>383</v>
      </c>
      <c r="C14" s="8">
        <v>696</v>
      </c>
    </row>
    <row r="15" spans="1:3" x14ac:dyDescent="0.2">
      <c r="A15" t="s">
        <v>386</v>
      </c>
      <c r="C15" s="8"/>
    </row>
    <row r="16" spans="1:3" x14ac:dyDescent="0.2">
      <c r="A16" t="s">
        <v>386</v>
      </c>
      <c r="B16" t="s">
        <v>387</v>
      </c>
      <c r="C16" s="8">
        <v>2404</v>
      </c>
    </row>
    <row r="17" spans="1:3" x14ac:dyDescent="0.2">
      <c r="A17" t="s">
        <v>389</v>
      </c>
      <c r="C17" s="8"/>
    </row>
    <row r="18" spans="1:3" x14ac:dyDescent="0.2">
      <c r="A18" t="s">
        <v>389</v>
      </c>
      <c r="B18" t="s">
        <v>390</v>
      </c>
      <c r="C18" s="8">
        <v>4973</v>
      </c>
    </row>
    <row r="19" spans="1:3" x14ac:dyDescent="0.2">
      <c r="A19" t="s">
        <v>389</v>
      </c>
      <c r="B19" t="s">
        <v>393</v>
      </c>
      <c r="C19" s="8">
        <v>1021</v>
      </c>
    </row>
    <row r="20" spans="1:3" x14ac:dyDescent="0.2">
      <c r="A20" t="s">
        <v>402</v>
      </c>
      <c r="C20" s="8"/>
    </row>
    <row r="21" spans="1:3" x14ac:dyDescent="0.2">
      <c r="A21" t="s">
        <v>402</v>
      </c>
      <c r="B21" t="s">
        <v>402</v>
      </c>
      <c r="C21" s="8">
        <v>6901</v>
      </c>
    </row>
    <row r="22" spans="1:3" x14ac:dyDescent="0.2">
      <c r="A22" t="s">
        <v>408</v>
      </c>
      <c r="C22" s="8"/>
    </row>
    <row r="23" spans="1:3" x14ac:dyDescent="0.2">
      <c r="A23" t="s">
        <v>408</v>
      </c>
      <c r="B23" t="s">
        <v>409</v>
      </c>
      <c r="C23" s="8">
        <v>3417</v>
      </c>
    </row>
    <row r="24" spans="1:3" x14ac:dyDescent="0.2">
      <c r="A24" t="s">
        <v>434</v>
      </c>
      <c r="C24" s="8"/>
    </row>
    <row r="25" spans="1:3" x14ac:dyDescent="0.2">
      <c r="A25" t="s">
        <v>434</v>
      </c>
      <c r="B25" t="s">
        <v>435</v>
      </c>
      <c r="C25" s="8">
        <v>12803</v>
      </c>
    </row>
    <row r="26" spans="1:3" x14ac:dyDescent="0.2">
      <c r="A26" t="s">
        <v>441</v>
      </c>
      <c r="C26" s="8"/>
    </row>
    <row r="27" spans="1:3" x14ac:dyDescent="0.2">
      <c r="A27" t="s">
        <v>441</v>
      </c>
      <c r="B27" t="s">
        <v>442</v>
      </c>
      <c r="C27" s="8">
        <v>3850</v>
      </c>
    </row>
    <row r="28" spans="1:3" x14ac:dyDescent="0.2">
      <c r="A28" t="s">
        <v>444</v>
      </c>
      <c r="C28" s="8"/>
    </row>
    <row r="29" spans="1:3" x14ac:dyDescent="0.2">
      <c r="A29" t="s">
        <v>444</v>
      </c>
      <c r="B29" t="s">
        <v>445</v>
      </c>
      <c r="C29" s="8">
        <v>4899</v>
      </c>
    </row>
    <row r="30" spans="1:3" x14ac:dyDescent="0.2">
      <c r="A30" t="s">
        <v>472</v>
      </c>
      <c r="C30" s="8"/>
    </row>
    <row r="31" spans="1:3" x14ac:dyDescent="0.2">
      <c r="A31" t="s">
        <v>472</v>
      </c>
      <c r="B31" t="s">
        <v>473</v>
      </c>
      <c r="C31" s="8">
        <v>11715</v>
      </c>
    </row>
    <row r="32" spans="1:3" x14ac:dyDescent="0.2">
      <c r="A32" t="s">
        <v>477</v>
      </c>
      <c r="C32" s="8"/>
    </row>
    <row r="33" spans="1:3" x14ac:dyDescent="0.2">
      <c r="A33" t="s">
        <v>477</v>
      </c>
      <c r="B33" t="s">
        <v>478</v>
      </c>
      <c r="C33" s="8">
        <v>1875</v>
      </c>
    </row>
    <row r="34" spans="1:3" x14ac:dyDescent="0.2">
      <c r="A34" t="s">
        <v>483</v>
      </c>
      <c r="C34" s="8"/>
    </row>
    <row r="35" spans="1:3" x14ac:dyDescent="0.2">
      <c r="A35" t="s">
        <v>483</v>
      </c>
      <c r="B35" t="s">
        <v>484</v>
      </c>
      <c r="C35" s="8">
        <v>15755</v>
      </c>
    </row>
    <row r="36" spans="1:3" x14ac:dyDescent="0.2">
      <c r="A36" t="s">
        <v>483</v>
      </c>
      <c r="B36" t="s">
        <v>496</v>
      </c>
      <c r="C36" s="8">
        <v>3168</v>
      </c>
    </row>
    <row r="37" spans="1:3" x14ac:dyDescent="0.2">
      <c r="A37" t="s">
        <v>497</v>
      </c>
      <c r="C37" s="8"/>
    </row>
    <row r="38" spans="1:3" x14ac:dyDescent="0.2">
      <c r="A38" t="s">
        <v>497</v>
      </c>
      <c r="B38" t="s">
        <v>498</v>
      </c>
      <c r="C38" s="8">
        <v>12340</v>
      </c>
    </row>
    <row r="39" spans="1:3" x14ac:dyDescent="0.2">
      <c r="A39" t="s">
        <v>500</v>
      </c>
      <c r="C39" s="8"/>
    </row>
    <row r="40" spans="1:3" x14ac:dyDescent="0.2">
      <c r="A40" t="s">
        <v>500</v>
      </c>
      <c r="B40" t="s">
        <v>501</v>
      </c>
      <c r="C40" s="8">
        <v>15353</v>
      </c>
    </row>
    <row r="41" spans="1:3" x14ac:dyDescent="0.2">
      <c r="A41" t="s">
        <v>505</v>
      </c>
      <c r="C41" s="8"/>
    </row>
    <row r="42" spans="1:3" x14ac:dyDescent="0.2">
      <c r="A42" t="s">
        <v>505</v>
      </c>
      <c r="B42" t="s">
        <v>506</v>
      </c>
      <c r="C42" s="8">
        <v>13762</v>
      </c>
    </row>
    <row r="43" spans="1:3" x14ac:dyDescent="0.2">
      <c r="A43" t="s">
        <v>508</v>
      </c>
      <c r="C43" s="8"/>
    </row>
    <row r="44" spans="1:3" x14ac:dyDescent="0.2">
      <c r="A44" t="s">
        <v>508</v>
      </c>
      <c r="B44" t="s">
        <v>509</v>
      </c>
      <c r="C44" s="8">
        <v>21201</v>
      </c>
    </row>
    <row r="45" spans="1:3" x14ac:dyDescent="0.2">
      <c r="A45" t="s">
        <v>510</v>
      </c>
      <c r="C45" s="8"/>
    </row>
    <row r="46" spans="1:3" x14ac:dyDescent="0.2">
      <c r="A46" t="s">
        <v>510</v>
      </c>
      <c r="B46" t="s">
        <v>511</v>
      </c>
      <c r="C46" s="8">
        <v>9562</v>
      </c>
    </row>
    <row r="47" spans="1:3" x14ac:dyDescent="0.2">
      <c r="A47" t="s">
        <v>513</v>
      </c>
      <c r="C47" s="8"/>
    </row>
    <row r="48" spans="1:3" x14ac:dyDescent="0.2">
      <c r="A48" t="s">
        <v>513</v>
      </c>
      <c r="B48" t="s">
        <v>514</v>
      </c>
      <c r="C48" s="8">
        <v>9935</v>
      </c>
    </row>
    <row r="49" spans="1:3" x14ac:dyDescent="0.2">
      <c r="A49" t="s">
        <v>515</v>
      </c>
      <c r="C49" s="8"/>
    </row>
    <row r="50" spans="1:3" x14ac:dyDescent="0.2">
      <c r="A50" t="s">
        <v>515</v>
      </c>
      <c r="B50" t="s">
        <v>516</v>
      </c>
      <c r="C50" s="8">
        <v>8209</v>
      </c>
    </row>
    <row r="51" spans="1:3" x14ac:dyDescent="0.2">
      <c r="A51" t="s">
        <v>518</v>
      </c>
      <c r="C51" s="8"/>
    </row>
    <row r="52" spans="1:3" x14ac:dyDescent="0.2">
      <c r="A52" t="s">
        <v>518</v>
      </c>
      <c r="B52" t="s">
        <v>519</v>
      </c>
      <c r="C52" s="8">
        <v>13695</v>
      </c>
    </row>
    <row r="53" spans="1:3" x14ac:dyDescent="0.2">
      <c r="A53" t="s">
        <v>520</v>
      </c>
      <c r="C53" s="8"/>
    </row>
    <row r="54" spans="1:3" x14ac:dyDescent="0.2">
      <c r="A54" t="s">
        <v>520</v>
      </c>
      <c r="B54" t="s">
        <v>521</v>
      </c>
      <c r="C54" s="8">
        <v>20041</v>
      </c>
    </row>
    <row r="55" spans="1:3" x14ac:dyDescent="0.2">
      <c r="A55" t="s">
        <v>520</v>
      </c>
      <c r="B55" t="s">
        <v>523</v>
      </c>
      <c r="C55" s="8">
        <v>2744</v>
      </c>
    </row>
    <row r="56" spans="1:3" x14ac:dyDescent="0.2">
      <c r="A56" t="s">
        <v>526</v>
      </c>
      <c r="C56" s="8"/>
    </row>
    <row r="57" spans="1:3" x14ac:dyDescent="0.2">
      <c r="A57" t="s">
        <v>526</v>
      </c>
      <c r="B57" t="s">
        <v>527</v>
      </c>
      <c r="C57" s="8">
        <v>18364</v>
      </c>
    </row>
    <row r="58" spans="1:3" x14ac:dyDescent="0.2">
      <c r="A58" t="s">
        <v>529</v>
      </c>
      <c r="C58" s="8"/>
    </row>
    <row r="59" spans="1:3" x14ac:dyDescent="0.2">
      <c r="A59" t="s">
        <v>529</v>
      </c>
      <c r="B59" t="s">
        <v>530</v>
      </c>
      <c r="C59" s="8">
        <v>22736</v>
      </c>
    </row>
    <row r="60" spans="1:3" x14ac:dyDescent="0.2">
      <c r="A60" t="s">
        <v>532</v>
      </c>
      <c r="C60" s="8"/>
    </row>
    <row r="61" spans="1:3" x14ac:dyDescent="0.2">
      <c r="A61" t="s">
        <v>532</v>
      </c>
      <c r="B61" t="s">
        <v>533</v>
      </c>
      <c r="C61" s="8">
        <v>12904</v>
      </c>
    </row>
    <row r="62" spans="1:3" x14ac:dyDescent="0.2">
      <c r="A62" t="s">
        <v>538</v>
      </c>
      <c r="C62" s="8"/>
    </row>
    <row r="63" spans="1:3" x14ac:dyDescent="0.2">
      <c r="A63" t="s">
        <v>538</v>
      </c>
      <c r="B63" t="s">
        <v>539</v>
      </c>
      <c r="C63" s="8">
        <v>1104</v>
      </c>
    </row>
    <row r="64" spans="1:3" x14ac:dyDescent="0.2">
      <c r="A64" t="s">
        <v>538</v>
      </c>
      <c r="B64" t="s">
        <v>542</v>
      </c>
      <c r="C64" s="8">
        <v>3906</v>
      </c>
    </row>
    <row r="65" spans="1:3" x14ac:dyDescent="0.2">
      <c r="A65" t="s">
        <v>538</v>
      </c>
      <c r="B65" t="s">
        <v>543</v>
      </c>
      <c r="C65" s="8">
        <v>10834</v>
      </c>
    </row>
    <row r="66" spans="1:3" x14ac:dyDescent="0.2">
      <c r="A66" t="s">
        <v>538</v>
      </c>
      <c r="B66" t="s">
        <v>544</v>
      </c>
      <c r="C66" s="8">
        <v>5351</v>
      </c>
    </row>
    <row r="67" spans="1:3" x14ac:dyDescent="0.2">
      <c r="A67" t="s">
        <v>538</v>
      </c>
      <c r="B67" t="s">
        <v>545</v>
      </c>
      <c r="C67" s="8">
        <v>3558</v>
      </c>
    </row>
    <row r="68" spans="1:3" x14ac:dyDescent="0.2">
      <c r="A68" t="s">
        <v>538</v>
      </c>
      <c r="B68" t="s">
        <v>546</v>
      </c>
      <c r="C68" s="8">
        <v>8862</v>
      </c>
    </row>
    <row r="69" spans="1:3" x14ac:dyDescent="0.2">
      <c r="A69" t="s">
        <v>538</v>
      </c>
      <c r="B69" t="s">
        <v>547</v>
      </c>
      <c r="C69" s="8">
        <v>4489</v>
      </c>
    </row>
    <row r="70" spans="1:3" x14ac:dyDescent="0.2">
      <c r="A70" t="s">
        <v>538</v>
      </c>
      <c r="B70" t="s">
        <v>548</v>
      </c>
      <c r="C70" s="8">
        <v>2452</v>
      </c>
    </row>
    <row r="71" spans="1:3" x14ac:dyDescent="0.2">
      <c r="A71" t="s">
        <v>538</v>
      </c>
      <c r="B71" t="s">
        <v>549</v>
      </c>
      <c r="C71" s="8">
        <v>6281</v>
      </c>
    </row>
    <row r="72" spans="1:3" x14ac:dyDescent="0.2">
      <c r="A72" t="s">
        <v>538</v>
      </c>
      <c r="B72" t="s">
        <v>550</v>
      </c>
      <c r="C72" s="8">
        <v>9051</v>
      </c>
    </row>
    <row r="73" spans="1:3" x14ac:dyDescent="0.2">
      <c r="A73" t="s">
        <v>552</v>
      </c>
      <c r="C73" s="8"/>
    </row>
    <row r="74" spans="1:3" x14ac:dyDescent="0.2">
      <c r="A74" t="s">
        <v>552</v>
      </c>
      <c r="B74" t="s">
        <v>553</v>
      </c>
      <c r="C74" s="8">
        <v>4611</v>
      </c>
    </row>
    <row r="75" spans="1:3" x14ac:dyDescent="0.2">
      <c r="A75" t="s">
        <v>552</v>
      </c>
      <c r="B75" t="s">
        <v>570</v>
      </c>
      <c r="C75" s="8">
        <v>1685</v>
      </c>
    </row>
    <row r="76" spans="1:3" x14ac:dyDescent="0.2">
      <c r="A76" t="s">
        <v>552</v>
      </c>
      <c r="B76" t="s">
        <v>573</v>
      </c>
      <c r="C76" s="8">
        <v>4926</v>
      </c>
    </row>
    <row r="77" spans="1:3" x14ac:dyDescent="0.2">
      <c r="A77" t="s">
        <v>552</v>
      </c>
      <c r="B77" t="s">
        <v>581</v>
      </c>
      <c r="C77" s="8">
        <v>1231</v>
      </c>
    </row>
    <row r="78" spans="1:3" x14ac:dyDescent="0.2">
      <c r="A78" t="s">
        <v>552</v>
      </c>
      <c r="B78" t="s">
        <v>583</v>
      </c>
      <c r="C78" s="8">
        <v>1072</v>
      </c>
    </row>
    <row r="79" spans="1:3" x14ac:dyDescent="0.2">
      <c r="A79" t="s">
        <v>552</v>
      </c>
      <c r="B79" t="s">
        <v>585</v>
      </c>
      <c r="C79" s="8">
        <v>1249</v>
      </c>
    </row>
    <row r="80" spans="1:3" x14ac:dyDescent="0.2">
      <c r="A80" t="s">
        <v>552</v>
      </c>
      <c r="B80" t="s">
        <v>587</v>
      </c>
      <c r="C80" s="8">
        <v>7140</v>
      </c>
    </row>
    <row r="81" spans="1:3" x14ac:dyDescent="0.2">
      <c r="A81" t="s">
        <v>552</v>
      </c>
      <c r="B81" t="s">
        <v>588</v>
      </c>
      <c r="C81" s="8">
        <v>3577</v>
      </c>
    </row>
    <row r="82" spans="1:3" x14ac:dyDescent="0.2">
      <c r="A82" t="s">
        <v>595</v>
      </c>
      <c r="C82" s="8"/>
    </row>
    <row r="83" spans="1:3" x14ac:dyDescent="0.2">
      <c r="A83" t="s">
        <v>595</v>
      </c>
      <c r="B83" t="s">
        <v>596</v>
      </c>
      <c r="C83" s="8">
        <v>6658</v>
      </c>
    </row>
    <row r="84" spans="1:3" x14ac:dyDescent="0.2">
      <c r="A84" t="s">
        <v>598</v>
      </c>
      <c r="C84" s="8"/>
    </row>
    <row r="85" spans="1:3" x14ac:dyDescent="0.2">
      <c r="A85" t="s">
        <v>598</v>
      </c>
      <c r="B85" t="s">
        <v>599</v>
      </c>
      <c r="C85" s="8">
        <v>3809</v>
      </c>
    </row>
    <row r="86" spans="1:3" x14ac:dyDescent="0.2">
      <c r="A86" t="s">
        <v>598</v>
      </c>
      <c r="B86" t="s">
        <v>601</v>
      </c>
      <c r="C86" s="8">
        <v>1600</v>
      </c>
    </row>
    <row r="87" spans="1:3" x14ac:dyDescent="0.2">
      <c r="A87" t="s">
        <v>598</v>
      </c>
      <c r="B87" t="s">
        <v>602</v>
      </c>
      <c r="C87" s="8">
        <v>4228</v>
      </c>
    </row>
    <row r="88" spans="1:3" x14ac:dyDescent="0.2">
      <c r="A88" t="s">
        <v>598</v>
      </c>
      <c r="B88" t="s">
        <v>604</v>
      </c>
      <c r="C88" s="8">
        <v>3791</v>
      </c>
    </row>
    <row r="89" spans="1:3" x14ac:dyDescent="0.2">
      <c r="A89" t="s">
        <v>598</v>
      </c>
      <c r="B89" t="s">
        <v>607</v>
      </c>
      <c r="C89" s="8">
        <v>7166</v>
      </c>
    </row>
    <row r="90" spans="1:3" x14ac:dyDescent="0.2">
      <c r="A90" t="s">
        <v>598</v>
      </c>
      <c r="B90" t="s">
        <v>608</v>
      </c>
      <c r="C90" s="8">
        <v>9258</v>
      </c>
    </row>
    <row r="91" spans="1:3" x14ac:dyDescent="0.2">
      <c r="A91" t="s">
        <v>598</v>
      </c>
      <c r="B91" t="s">
        <v>610</v>
      </c>
      <c r="C91" s="8">
        <v>5996</v>
      </c>
    </row>
    <row r="92" spans="1:3" x14ac:dyDescent="0.2">
      <c r="A92" t="s">
        <v>598</v>
      </c>
      <c r="B92" t="s">
        <v>611</v>
      </c>
      <c r="C92" s="8">
        <v>10906</v>
      </c>
    </row>
    <row r="93" spans="1:3" x14ac:dyDescent="0.2">
      <c r="A93" t="s">
        <v>598</v>
      </c>
      <c r="B93" t="s">
        <v>612</v>
      </c>
      <c r="C93" s="8">
        <v>6213</v>
      </c>
    </row>
    <row r="94" spans="1:3" x14ac:dyDescent="0.2">
      <c r="A94" t="s">
        <v>598</v>
      </c>
      <c r="B94" t="s">
        <v>613</v>
      </c>
      <c r="C94" s="8">
        <v>7933</v>
      </c>
    </row>
    <row r="95" spans="1:3" x14ac:dyDescent="0.2">
      <c r="A95" t="s">
        <v>598</v>
      </c>
      <c r="B95" t="s">
        <v>614</v>
      </c>
      <c r="C95" s="8">
        <v>3504</v>
      </c>
    </row>
    <row r="96" spans="1:3" x14ac:dyDescent="0.2">
      <c r="A96" t="s">
        <v>598</v>
      </c>
      <c r="B96" t="s">
        <v>615</v>
      </c>
      <c r="C96" s="8">
        <v>11682</v>
      </c>
    </row>
    <row r="97" spans="1:3" x14ac:dyDescent="0.2">
      <c r="A97" t="s">
        <v>709</v>
      </c>
      <c r="C97" s="8"/>
    </row>
    <row r="98" spans="1:3" x14ac:dyDescent="0.2">
      <c r="A98" t="s">
        <v>709</v>
      </c>
      <c r="B98" t="s">
        <v>711</v>
      </c>
      <c r="C98" s="8">
        <v>8918</v>
      </c>
    </row>
    <row r="99" spans="1:3" x14ac:dyDescent="0.2">
      <c r="A99" t="s">
        <v>709</v>
      </c>
      <c r="B99" t="s">
        <v>712</v>
      </c>
      <c r="C99" s="8">
        <v>4360</v>
      </c>
    </row>
    <row r="100" spans="1:3" x14ac:dyDescent="0.2">
      <c r="A100" t="s">
        <v>709</v>
      </c>
      <c r="B100" t="s">
        <v>715</v>
      </c>
      <c r="C100" s="8">
        <v>2501</v>
      </c>
    </row>
    <row r="101" spans="1:3" x14ac:dyDescent="0.2">
      <c r="A101" t="s">
        <v>709</v>
      </c>
      <c r="B101" t="s">
        <v>717</v>
      </c>
      <c r="C101" s="8">
        <v>24872</v>
      </c>
    </row>
    <row r="102" spans="1:3" x14ac:dyDescent="0.2">
      <c r="A102" t="s">
        <v>709</v>
      </c>
      <c r="B102" t="s">
        <v>719</v>
      </c>
      <c r="C102" s="8">
        <v>2226</v>
      </c>
    </row>
    <row r="103" spans="1:3" x14ac:dyDescent="0.2">
      <c r="A103" t="s">
        <v>709</v>
      </c>
      <c r="B103" t="s">
        <v>721</v>
      </c>
      <c r="C103" s="8">
        <v>585</v>
      </c>
    </row>
    <row r="104" spans="1:3" x14ac:dyDescent="0.2">
      <c r="A104" t="s">
        <v>709</v>
      </c>
      <c r="B104" t="s">
        <v>723</v>
      </c>
      <c r="C104" s="8">
        <v>552</v>
      </c>
    </row>
    <row r="105" spans="1:3" x14ac:dyDescent="0.2">
      <c r="A105" t="s">
        <v>709</v>
      </c>
      <c r="B105" t="s">
        <v>726</v>
      </c>
      <c r="C105" s="8">
        <v>2737</v>
      </c>
    </row>
    <row r="106" spans="1:3" x14ac:dyDescent="0.2">
      <c r="A106" t="s">
        <v>617</v>
      </c>
      <c r="C106" s="8"/>
    </row>
    <row r="107" spans="1:3" x14ac:dyDescent="0.2">
      <c r="A107" t="s">
        <v>617</v>
      </c>
      <c r="B107" t="s">
        <v>618</v>
      </c>
      <c r="C107" s="8">
        <v>5907</v>
      </c>
    </row>
    <row r="108" spans="1:3" x14ac:dyDescent="0.2">
      <c r="A108" t="s">
        <v>617</v>
      </c>
      <c r="B108" t="s">
        <v>619</v>
      </c>
      <c r="C108" s="8">
        <v>8915</v>
      </c>
    </row>
    <row r="109" spans="1:3" x14ac:dyDescent="0.2">
      <c r="A109" t="s">
        <v>617</v>
      </c>
      <c r="B109" t="s">
        <v>622</v>
      </c>
      <c r="C109" s="8">
        <v>12729</v>
      </c>
    </row>
    <row r="110" spans="1:3" x14ac:dyDescent="0.2">
      <c r="A110" t="s">
        <v>617</v>
      </c>
      <c r="B110" t="s">
        <v>623</v>
      </c>
      <c r="C110" s="8">
        <v>9170</v>
      </c>
    </row>
    <row r="111" spans="1:3" x14ac:dyDescent="0.2">
      <c r="A111" t="s">
        <v>617</v>
      </c>
      <c r="B111" t="s">
        <v>624</v>
      </c>
      <c r="C111" s="8">
        <v>5720</v>
      </c>
    </row>
    <row r="112" spans="1:3" x14ac:dyDescent="0.2">
      <c r="A112" t="s">
        <v>617</v>
      </c>
      <c r="B112" t="s">
        <v>625</v>
      </c>
      <c r="C112" s="8">
        <v>7412</v>
      </c>
    </row>
    <row r="113" spans="1:3" x14ac:dyDescent="0.2">
      <c r="A113" t="s">
        <v>617</v>
      </c>
      <c r="B113" t="s">
        <v>626</v>
      </c>
      <c r="C113" s="8">
        <v>7700</v>
      </c>
    </row>
    <row r="114" spans="1:3" x14ac:dyDescent="0.2">
      <c r="A114" t="s">
        <v>617</v>
      </c>
      <c r="B114" t="s">
        <v>628</v>
      </c>
      <c r="C114" s="8">
        <v>5985</v>
      </c>
    </row>
    <row r="115" spans="1:3" x14ac:dyDescent="0.2">
      <c r="A115" t="s">
        <v>617</v>
      </c>
      <c r="B115" t="s">
        <v>629</v>
      </c>
      <c r="C115" s="8">
        <v>5170</v>
      </c>
    </row>
    <row r="116" spans="1:3" x14ac:dyDescent="0.2">
      <c r="A116" t="s">
        <v>617</v>
      </c>
      <c r="B116" t="s">
        <v>630</v>
      </c>
      <c r="C116" s="8">
        <v>5287</v>
      </c>
    </row>
    <row r="117" spans="1:3" x14ac:dyDescent="0.2">
      <c r="A117" t="s">
        <v>617</v>
      </c>
      <c r="B117" t="s">
        <v>631</v>
      </c>
      <c r="C117" s="8">
        <v>83</v>
      </c>
    </row>
    <row r="118" spans="1:3" x14ac:dyDescent="0.2">
      <c r="A118" t="s">
        <v>634</v>
      </c>
      <c r="C118" s="8"/>
    </row>
    <row r="119" spans="1:3" x14ac:dyDescent="0.2">
      <c r="A119" t="s">
        <v>634</v>
      </c>
      <c r="B119" t="s">
        <v>635</v>
      </c>
      <c r="C119" s="8">
        <v>7561</v>
      </c>
    </row>
    <row r="120" spans="1:3" x14ac:dyDescent="0.2">
      <c r="A120" t="s">
        <v>634</v>
      </c>
      <c r="B120" t="s">
        <v>636</v>
      </c>
      <c r="C120" s="8">
        <v>2515</v>
      </c>
    </row>
    <row r="121" spans="1:3" x14ac:dyDescent="0.2">
      <c r="A121" t="s">
        <v>634</v>
      </c>
      <c r="B121" t="s">
        <v>637</v>
      </c>
      <c r="C121" s="8">
        <v>6289</v>
      </c>
    </row>
    <row r="122" spans="1:3" x14ac:dyDescent="0.2">
      <c r="A122" t="s">
        <v>634</v>
      </c>
      <c r="B122" t="s">
        <v>638</v>
      </c>
      <c r="C122" s="8">
        <v>10860</v>
      </c>
    </row>
    <row r="123" spans="1:3" x14ac:dyDescent="0.2">
      <c r="A123" t="s">
        <v>634</v>
      </c>
      <c r="B123" t="s">
        <v>639</v>
      </c>
      <c r="C123" s="8">
        <v>5190</v>
      </c>
    </row>
    <row r="124" spans="1:3" x14ac:dyDescent="0.2">
      <c r="A124" t="s">
        <v>634</v>
      </c>
      <c r="B124" t="s">
        <v>640</v>
      </c>
      <c r="C124" s="8">
        <v>2215</v>
      </c>
    </row>
    <row r="125" spans="1:3" x14ac:dyDescent="0.2">
      <c r="A125" t="s">
        <v>643</v>
      </c>
      <c r="C125" s="8"/>
    </row>
    <row r="126" spans="1:3" x14ac:dyDescent="0.2">
      <c r="A126" t="s">
        <v>643</v>
      </c>
      <c r="B126" t="s">
        <v>644</v>
      </c>
      <c r="C126" s="8">
        <v>11889</v>
      </c>
    </row>
    <row r="127" spans="1:3" x14ac:dyDescent="0.2">
      <c r="A127" t="s">
        <v>654</v>
      </c>
      <c r="C127" s="8"/>
    </row>
    <row r="128" spans="1:3" x14ac:dyDescent="0.2">
      <c r="A128" t="s">
        <v>654</v>
      </c>
      <c r="B128" t="s">
        <v>655</v>
      </c>
      <c r="C128" s="8">
        <v>6845</v>
      </c>
    </row>
    <row r="129" spans="1:3" x14ac:dyDescent="0.2">
      <c r="A129" t="s">
        <v>660</v>
      </c>
      <c r="C129" s="8"/>
    </row>
    <row r="130" spans="1:3" x14ac:dyDescent="0.2">
      <c r="A130" t="s">
        <v>660</v>
      </c>
      <c r="B130" t="s">
        <v>661</v>
      </c>
      <c r="C130" s="8">
        <v>734</v>
      </c>
    </row>
    <row r="131" spans="1:3" x14ac:dyDescent="0.2">
      <c r="A131" t="s">
        <v>660</v>
      </c>
      <c r="B131" t="s">
        <v>662</v>
      </c>
      <c r="C131" s="8">
        <v>15100</v>
      </c>
    </row>
    <row r="132" spans="1:3" x14ac:dyDescent="0.2">
      <c r="A132" t="s">
        <v>660</v>
      </c>
      <c r="B132" t="s">
        <v>674</v>
      </c>
      <c r="C132" s="8">
        <v>1028</v>
      </c>
    </row>
    <row r="133" spans="1:3" x14ac:dyDescent="0.2">
      <c r="A133" t="s">
        <v>660</v>
      </c>
      <c r="B133" t="s">
        <v>675</v>
      </c>
      <c r="C133" s="8">
        <v>2850</v>
      </c>
    </row>
    <row r="134" spans="1:3" x14ac:dyDescent="0.2">
      <c r="A134" t="s">
        <v>660</v>
      </c>
      <c r="B134" t="s">
        <v>676</v>
      </c>
      <c r="C134" s="8">
        <v>1094</v>
      </c>
    </row>
    <row r="135" spans="1:3" x14ac:dyDescent="0.2">
      <c r="A135" t="s">
        <v>660</v>
      </c>
      <c r="B135" t="s">
        <v>677</v>
      </c>
      <c r="C135" s="8">
        <v>250</v>
      </c>
    </row>
    <row r="136" spans="1:3" x14ac:dyDescent="0.2">
      <c r="A136" t="s">
        <v>660</v>
      </c>
      <c r="B136" t="s">
        <v>678</v>
      </c>
      <c r="C136" s="8">
        <v>3419</v>
      </c>
    </row>
    <row r="137" spans="1:3" x14ac:dyDescent="0.2">
      <c r="A137" t="s">
        <v>660</v>
      </c>
      <c r="B137" t="s">
        <v>679</v>
      </c>
      <c r="C137" s="8">
        <v>3640</v>
      </c>
    </row>
    <row r="138" spans="1:3" x14ac:dyDescent="0.2">
      <c r="A138" t="s">
        <v>660</v>
      </c>
      <c r="B138" t="s">
        <v>680</v>
      </c>
      <c r="C138" s="8">
        <v>1585</v>
      </c>
    </row>
    <row r="139" spans="1:3" x14ac:dyDescent="0.2">
      <c r="A139" t="s">
        <v>660</v>
      </c>
      <c r="B139" t="s">
        <v>682</v>
      </c>
      <c r="C139" s="8">
        <v>9135</v>
      </c>
    </row>
    <row r="140" spans="1:3" x14ac:dyDescent="0.2">
      <c r="A140" t="s">
        <v>684</v>
      </c>
      <c r="C140" s="8"/>
    </row>
    <row r="141" spans="1:3" x14ac:dyDescent="0.2">
      <c r="A141" t="s">
        <v>684</v>
      </c>
      <c r="B141" t="s">
        <v>685</v>
      </c>
      <c r="C141" s="8">
        <v>3391</v>
      </c>
    </row>
    <row r="142" spans="1:3" x14ac:dyDescent="0.2">
      <c r="A142" t="s">
        <v>684</v>
      </c>
      <c r="B142" t="s">
        <v>686</v>
      </c>
      <c r="C142" s="8">
        <v>6205</v>
      </c>
    </row>
    <row r="143" spans="1:3" x14ac:dyDescent="0.2">
      <c r="A143" t="s">
        <v>684</v>
      </c>
      <c r="B143" t="s">
        <v>687</v>
      </c>
      <c r="C143" s="8">
        <v>7160</v>
      </c>
    </row>
    <row r="144" spans="1:3" x14ac:dyDescent="0.2">
      <c r="A144" t="s">
        <v>684</v>
      </c>
      <c r="B144" t="s">
        <v>688</v>
      </c>
      <c r="C144" s="8">
        <v>6145</v>
      </c>
    </row>
    <row r="145" spans="1:3" x14ac:dyDescent="0.2">
      <c r="A145" t="s">
        <v>684</v>
      </c>
      <c r="B145" t="s">
        <v>689</v>
      </c>
      <c r="C145" s="8">
        <v>6493</v>
      </c>
    </row>
    <row r="146" spans="1:3" x14ac:dyDescent="0.2">
      <c r="A146" t="s">
        <v>684</v>
      </c>
      <c r="B146" t="s">
        <v>690</v>
      </c>
      <c r="C146" s="8">
        <v>5514</v>
      </c>
    </row>
    <row r="147" spans="1:3" x14ac:dyDescent="0.2">
      <c r="A147" t="s">
        <v>684</v>
      </c>
      <c r="B147" t="s">
        <v>691</v>
      </c>
      <c r="C147" s="8">
        <v>3003</v>
      </c>
    </row>
    <row r="148" spans="1:3" x14ac:dyDescent="0.2">
      <c r="A148" t="s">
        <v>684</v>
      </c>
      <c r="B148" t="s">
        <v>692</v>
      </c>
      <c r="C148" s="8">
        <v>3067</v>
      </c>
    </row>
    <row r="149" spans="1:3" x14ac:dyDescent="0.2">
      <c r="A149" t="s">
        <v>684</v>
      </c>
      <c r="B149" t="s">
        <v>693</v>
      </c>
      <c r="C149" s="8">
        <v>8702</v>
      </c>
    </row>
    <row r="150" spans="1:3" x14ac:dyDescent="0.2">
      <c r="A150" t="s">
        <v>684</v>
      </c>
      <c r="B150" t="s">
        <v>694</v>
      </c>
      <c r="C150" s="8">
        <v>5358</v>
      </c>
    </row>
    <row r="151" spans="1:3" x14ac:dyDescent="0.2">
      <c r="A151" t="s">
        <v>684</v>
      </c>
      <c r="B151" t="s">
        <v>695</v>
      </c>
      <c r="C151" s="8">
        <v>4668</v>
      </c>
    </row>
    <row r="152" spans="1:3" x14ac:dyDescent="0.2">
      <c r="A152" t="s">
        <v>684</v>
      </c>
      <c r="B152" t="s">
        <v>696</v>
      </c>
      <c r="C152" s="8">
        <v>7076</v>
      </c>
    </row>
    <row r="153" spans="1:3" x14ac:dyDescent="0.2">
      <c r="A153" t="s">
        <v>684</v>
      </c>
      <c r="B153" t="s">
        <v>697</v>
      </c>
      <c r="C153" s="8">
        <v>7479</v>
      </c>
    </row>
    <row r="154" spans="1:3" x14ac:dyDescent="0.2">
      <c r="A154" t="s">
        <v>684</v>
      </c>
      <c r="B154" t="s">
        <v>698</v>
      </c>
      <c r="C154" s="8">
        <v>4225</v>
      </c>
    </row>
    <row r="155" spans="1:3" x14ac:dyDescent="0.2">
      <c r="A155" t="s">
        <v>684</v>
      </c>
      <c r="B155" t="s">
        <v>699</v>
      </c>
      <c r="C155" s="8">
        <v>9476</v>
      </c>
    </row>
    <row r="156" spans="1:3" x14ac:dyDescent="0.2">
      <c r="A156" t="s">
        <v>684</v>
      </c>
      <c r="B156" t="s">
        <v>700</v>
      </c>
      <c r="C156" s="8">
        <v>1223</v>
      </c>
    </row>
    <row r="157" spans="1:3" x14ac:dyDescent="0.2">
      <c r="A157" t="s">
        <v>684</v>
      </c>
      <c r="B157" t="s">
        <v>701</v>
      </c>
      <c r="C157" s="8">
        <v>1788.2260000000001</v>
      </c>
    </row>
    <row r="158" spans="1:3" x14ac:dyDescent="0.2">
      <c r="A158" t="s">
        <v>684</v>
      </c>
      <c r="B158" t="s">
        <v>702</v>
      </c>
      <c r="C158" s="8">
        <v>5248</v>
      </c>
    </row>
    <row r="159" spans="1:3" x14ac:dyDescent="0.2">
      <c r="A159" t="s">
        <v>684</v>
      </c>
      <c r="B159" t="s">
        <v>703</v>
      </c>
      <c r="C159" s="8">
        <v>711</v>
      </c>
    </row>
    <row r="160" spans="1:3" x14ac:dyDescent="0.2">
      <c r="A160" t="s">
        <v>684</v>
      </c>
      <c r="B160" t="s">
        <v>705</v>
      </c>
      <c r="C160" s="8">
        <v>4803</v>
      </c>
    </row>
    <row r="161" spans="1:3" x14ac:dyDescent="0.2">
      <c r="A161" t="s">
        <v>684</v>
      </c>
      <c r="B161" t="s">
        <v>706</v>
      </c>
      <c r="C161" s="8">
        <v>5147</v>
      </c>
    </row>
    <row r="162" spans="1:3" x14ac:dyDescent="0.2">
      <c r="A162" t="s">
        <v>684</v>
      </c>
      <c r="B162" t="s">
        <v>707</v>
      </c>
      <c r="C162" s="8">
        <v>480</v>
      </c>
    </row>
    <row r="163" spans="1:3" x14ac:dyDescent="0.2">
      <c r="A163" t="s">
        <v>728</v>
      </c>
      <c r="C163" s="8"/>
    </row>
    <row r="164" spans="1:3" x14ac:dyDescent="0.2">
      <c r="A164" t="s">
        <v>728</v>
      </c>
      <c r="B164" t="s">
        <v>729</v>
      </c>
      <c r="C164" s="8">
        <v>2400</v>
      </c>
    </row>
    <row r="165" spans="1:3" x14ac:dyDescent="0.2">
      <c r="A165" t="s">
        <v>728</v>
      </c>
      <c r="B165" t="s">
        <v>730</v>
      </c>
      <c r="C165" s="8">
        <v>4363</v>
      </c>
    </row>
    <row r="166" spans="1:3" x14ac:dyDescent="0.2">
      <c r="A166" t="s">
        <v>728</v>
      </c>
      <c r="B166" t="s">
        <v>734</v>
      </c>
      <c r="C166" s="8">
        <v>600</v>
      </c>
    </row>
    <row r="167" spans="1:3" x14ac:dyDescent="0.2">
      <c r="A167" t="s">
        <v>745</v>
      </c>
      <c r="C167" s="8"/>
    </row>
    <row r="168" spans="1:3" x14ac:dyDescent="0.2">
      <c r="A168" t="s">
        <v>745</v>
      </c>
      <c r="B168" t="s">
        <v>746</v>
      </c>
      <c r="C168" s="8">
        <v>406</v>
      </c>
    </row>
    <row r="169" spans="1:3" x14ac:dyDescent="0.2">
      <c r="A169" t="s">
        <v>745</v>
      </c>
      <c r="B169" t="s">
        <v>748</v>
      </c>
      <c r="C169" s="8">
        <v>4210</v>
      </c>
    </row>
    <row r="170" spans="1:3" x14ac:dyDescent="0.2">
      <c r="A170" t="s">
        <v>745</v>
      </c>
      <c r="B170" t="s">
        <v>753</v>
      </c>
      <c r="C170" s="8">
        <v>2341</v>
      </c>
    </row>
    <row r="171" spans="1:3" x14ac:dyDescent="0.2">
      <c r="A171" t="s">
        <v>745</v>
      </c>
      <c r="B171" t="s">
        <v>754</v>
      </c>
      <c r="C171" s="8">
        <v>5450</v>
      </c>
    </row>
    <row r="172" spans="1:3" x14ac:dyDescent="0.2">
      <c r="A172" t="s">
        <v>745</v>
      </c>
      <c r="B172" t="s">
        <v>755</v>
      </c>
      <c r="C172" s="8">
        <v>193</v>
      </c>
    </row>
    <row r="173" spans="1:3" x14ac:dyDescent="0.2">
      <c r="A173" t="s">
        <v>745</v>
      </c>
      <c r="B173" t="s">
        <v>758</v>
      </c>
      <c r="C173" s="8">
        <v>1514</v>
      </c>
    </row>
    <row r="174" spans="1:3" x14ac:dyDescent="0.2">
      <c r="A174" t="s">
        <v>745</v>
      </c>
      <c r="B174" t="s">
        <v>762</v>
      </c>
      <c r="C174" s="8">
        <v>10233</v>
      </c>
    </row>
    <row r="175" spans="1:3" x14ac:dyDescent="0.2">
      <c r="A175" t="s">
        <v>745</v>
      </c>
      <c r="B175" t="s">
        <v>770</v>
      </c>
      <c r="C175" s="8">
        <v>10509</v>
      </c>
    </row>
    <row r="176" spans="1:3" x14ac:dyDescent="0.2">
      <c r="A176" t="s">
        <v>745</v>
      </c>
      <c r="B176" t="s">
        <v>772</v>
      </c>
      <c r="C176" s="8">
        <v>8305</v>
      </c>
    </row>
    <row r="177" spans="1:3" x14ac:dyDescent="0.2">
      <c r="A177" t="s">
        <v>745</v>
      </c>
      <c r="B177" t="s">
        <v>776</v>
      </c>
      <c r="C177" s="8">
        <v>959</v>
      </c>
    </row>
    <row r="178" spans="1:3" x14ac:dyDescent="0.2">
      <c r="A178" t="s">
        <v>745</v>
      </c>
      <c r="B178" t="s">
        <v>779</v>
      </c>
      <c r="C178" s="8">
        <v>176</v>
      </c>
    </row>
    <row r="179" spans="1:3" x14ac:dyDescent="0.2">
      <c r="A179" t="s">
        <v>745</v>
      </c>
      <c r="B179" t="s">
        <v>781</v>
      </c>
      <c r="C179" s="8">
        <v>2761</v>
      </c>
    </row>
    <row r="180" spans="1:3" x14ac:dyDescent="0.2">
      <c r="A180" t="s">
        <v>745</v>
      </c>
      <c r="B180" t="s">
        <v>782</v>
      </c>
      <c r="C180" s="8">
        <v>183</v>
      </c>
    </row>
    <row r="181" spans="1:3" x14ac:dyDescent="0.2">
      <c r="A181" t="s">
        <v>784</v>
      </c>
      <c r="C181" s="8"/>
    </row>
    <row r="182" spans="1:3" x14ac:dyDescent="0.2">
      <c r="A182" t="s">
        <v>784</v>
      </c>
      <c r="B182" t="s">
        <v>785</v>
      </c>
      <c r="C182" s="8">
        <v>3647</v>
      </c>
    </row>
    <row r="183" spans="1:3" x14ac:dyDescent="0.2">
      <c r="A183" t="s">
        <v>784</v>
      </c>
      <c r="B183" t="s">
        <v>787</v>
      </c>
      <c r="C183" s="8">
        <v>3552</v>
      </c>
    </row>
    <row r="184" spans="1:3" x14ac:dyDescent="0.2">
      <c r="A184" t="s">
        <v>784</v>
      </c>
      <c r="B184" t="s">
        <v>788</v>
      </c>
      <c r="C184" s="8">
        <v>7347</v>
      </c>
    </row>
    <row r="185" spans="1:3" x14ac:dyDescent="0.2">
      <c r="A185" t="s">
        <v>790</v>
      </c>
      <c r="C185" s="8"/>
    </row>
    <row r="186" spans="1:3" x14ac:dyDescent="0.2">
      <c r="A186" t="s">
        <v>790</v>
      </c>
      <c r="B186" t="s">
        <v>791</v>
      </c>
      <c r="C186" s="8">
        <v>6431</v>
      </c>
    </row>
    <row r="187" spans="1:3" x14ac:dyDescent="0.2">
      <c r="A187" t="s">
        <v>790</v>
      </c>
      <c r="B187" t="s">
        <v>793</v>
      </c>
      <c r="C187" s="8">
        <v>17661</v>
      </c>
    </row>
    <row r="188" spans="1:3" x14ac:dyDescent="0.2">
      <c r="A188" t="s">
        <v>790</v>
      </c>
      <c r="B188" t="s">
        <v>795</v>
      </c>
      <c r="C188" s="8">
        <v>1535</v>
      </c>
    </row>
    <row r="189" spans="1:3" x14ac:dyDescent="0.2">
      <c r="A189" t="s">
        <v>790</v>
      </c>
      <c r="B189" t="s">
        <v>797</v>
      </c>
      <c r="C189" s="8">
        <v>297</v>
      </c>
    </row>
    <row r="190" spans="1:3" x14ac:dyDescent="0.2">
      <c r="A190" t="s">
        <v>790</v>
      </c>
      <c r="B190" t="s">
        <v>798</v>
      </c>
      <c r="C190" s="8">
        <v>32</v>
      </c>
    </row>
    <row r="191" spans="1:3" x14ac:dyDescent="0.2">
      <c r="A191" t="s">
        <v>790</v>
      </c>
      <c r="B191" t="s">
        <v>799</v>
      </c>
      <c r="C191" s="8">
        <v>7979</v>
      </c>
    </row>
    <row r="192" spans="1:3" x14ac:dyDescent="0.2">
      <c r="A192" t="s">
        <v>801</v>
      </c>
      <c r="C192" s="8"/>
    </row>
    <row r="193" spans="1:3" x14ac:dyDescent="0.2">
      <c r="A193" t="s">
        <v>801</v>
      </c>
      <c r="B193" t="s">
        <v>802</v>
      </c>
      <c r="C193" s="8">
        <v>14542</v>
      </c>
    </row>
    <row r="194" spans="1:3" x14ac:dyDescent="0.2">
      <c r="A194" t="s">
        <v>801</v>
      </c>
      <c r="B194" t="s">
        <v>803</v>
      </c>
      <c r="C194" s="8">
        <v>2553</v>
      </c>
    </row>
    <row r="195" spans="1:3" x14ac:dyDescent="0.2">
      <c r="A195" t="s">
        <v>801</v>
      </c>
      <c r="B195" t="s">
        <v>806</v>
      </c>
      <c r="C195" s="8">
        <v>365</v>
      </c>
    </row>
    <row r="196" spans="1:3" x14ac:dyDescent="0.2">
      <c r="A196" t="s">
        <v>828</v>
      </c>
      <c r="C196" s="8">
        <v>870937.22600000002</v>
      </c>
    </row>
  </sheetData>
  <pageMargins left="0.7" right="0.7" top="0.75" bottom="0.75" header="0.3" footer="0.3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16"/>
  <sheetViews>
    <sheetView workbookViewId="0">
      <selection activeCell="B1151" sqref="B1151:B1405"/>
    </sheetView>
  </sheetViews>
  <sheetFormatPr baseColWidth="10" defaultRowHeight="12.75" x14ac:dyDescent="0.2"/>
  <cols>
    <col min="6" max="6" width="38.42578125" customWidth="1"/>
  </cols>
  <sheetData>
    <row r="1" spans="1:7" ht="15" x14ac:dyDescent="0.25">
      <c r="A1" t="s">
        <v>312</v>
      </c>
      <c r="B1" t="s">
        <v>313</v>
      </c>
      <c r="C1" t="s">
        <v>314</v>
      </c>
      <c r="D1" t="s">
        <v>830</v>
      </c>
      <c r="E1" t="s">
        <v>315</v>
      </c>
      <c r="F1" t="s">
        <v>316</v>
      </c>
      <c r="G1" t="s">
        <v>258</v>
      </c>
    </row>
    <row r="2" spans="1:7" x14ac:dyDescent="0.2">
      <c r="A2" t="s">
        <v>317</v>
      </c>
      <c r="B2" t="s">
        <v>318</v>
      </c>
      <c r="C2" t="s">
        <v>319</v>
      </c>
      <c r="D2" t="str">
        <f>LEFT(E2,2)</f>
        <v>10</v>
      </c>
      <c r="E2" t="s">
        <v>320</v>
      </c>
      <c r="F2" t="s">
        <v>321</v>
      </c>
      <c r="G2" s="5">
        <v>1073</v>
      </c>
    </row>
    <row r="3" spans="1:7" x14ac:dyDescent="0.2">
      <c r="A3" t="s">
        <v>317</v>
      </c>
      <c r="B3" t="s">
        <v>318</v>
      </c>
      <c r="C3" t="s">
        <v>319</v>
      </c>
      <c r="D3" t="str">
        <f t="shared" ref="D3:D66" si="0">LEFT(E3,2)</f>
        <v>10</v>
      </c>
      <c r="E3" t="s">
        <v>322</v>
      </c>
      <c r="F3" t="s">
        <v>321</v>
      </c>
      <c r="G3" s="5">
        <v>30</v>
      </c>
    </row>
    <row r="4" spans="1:7" x14ac:dyDescent="0.2">
      <c r="A4" t="s">
        <v>317</v>
      </c>
      <c r="B4" t="s">
        <v>318</v>
      </c>
      <c r="C4" t="s">
        <v>319</v>
      </c>
      <c r="D4" t="str">
        <f t="shared" si="0"/>
        <v>10</v>
      </c>
      <c r="E4" t="s">
        <v>323</v>
      </c>
      <c r="F4" t="s">
        <v>321</v>
      </c>
      <c r="G4" s="5">
        <v>1744</v>
      </c>
    </row>
    <row r="5" spans="1:7" x14ac:dyDescent="0.2">
      <c r="A5" t="s">
        <v>317</v>
      </c>
      <c r="B5" t="s">
        <v>318</v>
      </c>
      <c r="C5" t="s">
        <v>319</v>
      </c>
      <c r="D5" t="str">
        <f t="shared" si="0"/>
        <v>10</v>
      </c>
      <c r="E5" t="s">
        <v>324</v>
      </c>
      <c r="F5" t="s">
        <v>321</v>
      </c>
      <c r="G5" s="5">
        <v>514</v>
      </c>
    </row>
    <row r="6" spans="1:7" x14ac:dyDescent="0.2">
      <c r="A6" t="s">
        <v>317</v>
      </c>
      <c r="B6" t="s">
        <v>318</v>
      </c>
      <c r="C6" t="s">
        <v>319</v>
      </c>
      <c r="D6" t="str">
        <f t="shared" si="0"/>
        <v>10</v>
      </c>
      <c r="E6" t="s">
        <v>325</v>
      </c>
      <c r="F6" t="s">
        <v>321</v>
      </c>
      <c r="G6" s="5">
        <v>4</v>
      </c>
    </row>
    <row r="7" spans="1:7" x14ac:dyDescent="0.2">
      <c r="A7" t="s">
        <v>317</v>
      </c>
      <c r="B7" t="s">
        <v>318</v>
      </c>
      <c r="C7" t="s">
        <v>319</v>
      </c>
      <c r="D7" t="str">
        <f t="shared" si="0"/>
        <v>10</v>
      </c>
      <c r="E7" t="s">
        <v>326</v>
      </c>
      <c r="F7" t="s">
        <v>321</v>
      </c>
      <c r="G7" s="5">
        <v>474</v>
      </c>
    </row>
    <row r="8" spans="1:7" x14ac:dyDescent="0.2">
      <c r="A8" t="s">
        <v>317</v>
      </c>
      <c r="B8" t="s">
        <v>318</v>
      </c>
      <c r="C8" t="s">
        <v>319</v>
      </c>
      <c r="D8" t="str">
        <f t="shared" si="0"/>
        <v>11</v>
      </c>
      <c r="E8" t="s">
        <v>327</v>
      </c>
      <c r="F8" t="s">
        <v>321</v>
      </c>
      <c r="G8" s="5">
        <v>20</v>
      </c>
    </row>
    <row r="9" spans="1:7" x14ac:dyDescent="0.2">
      <c r="A9" t="s">
        <v>317</v>
      </c>
      <c r="B9" t="s">
        <v>318</v>
      </c>
      <c r="C9" t="s">
        <v>319</v>
      </c>
      <c r="D9" t="str">
        <f t="shared" si="0"/>
        <v>11</v>
      </c>
      <c r="E9" t="s">
        <v>328</v>
      </c>
      <c r="F9" t="s">
        <v>321</v>
      </c>
      <c r="G9" s="5">
        <v>100</v>
      </c>
    </row>
    <row r="10" spans="1:7" x14ac:dyDescent="0.2">
      <c r="A10" t="s">
        <v>317</v>
      </c>
      <c r="B10" t="s">
        <v>318</v>
      </c>
      <c r="C10" t="s">
        <v>319</v>
      </c>
      <c r="D10" t="str">
        <f t="shared" si="0"/>
        <v>11</v>
      </c>
      <c r="E10" t="s">
        <v>329</v>
      </c>
      <c r="F10" t="s">
        <v>321</v>
      </c>
      <c r="G10" s="5">
        <v>50</v>
      </c>
    </row>
    <row r="11" spans="1:7" x14ac:dyDescent="0.2">
      <c r="A11" t="s">
        <v>317</v>
      </c>
      <c r="B11" t="s">
        <v>318</v>
      </c>
      <c r="C11" t="s">
        <v>319</v>
      </c>
      <c r="D11" t="str">
        <f t="shared" si="0"/>
        <v>11</v>
      </c>
      <c r="E11" t="s">
        <v>330</v>
      </c>
      <c r="F11" t="s">
        <v>321</v>
      </c>
      <c r="G11" s="5">
        <v>46</v>
      </c>
    </row>
    <row r="12" spans="1:7" x14ac:dyDescent="0.2">
      <c r="A12" t="s">
        <v>317</v>
      </c>
      <c r="B12" t="s">
        <v>318</v>
      </c>
      <c r="C12" t="s">
        <v>319</v>
      </c>
      <c r="D12" t="str">
        <f t="shared" si="0"/>
        <v>11</v>
      </c>
      <c r="E12" t="s">
        <v>331</v>
      </c>
      <c r="F12" t="s">
        <v>321</v>
      </c>
      <c r="G12" s="5">
        <v>15</v>
      </c>
    </row>
    <row r="13" spans="1:7" x14ac:dyDescent="0.2">
      <c r="A13" t="s">
        <v>317</v>
      </c>
      <c r="B13" t="s">
        <v>318</v>
      </c>
      <c r="C13" t="s">
        <v>319</v>
      </c>
      <c r="D13" t="str">
        <f t="shared" si="0"/>
        <v>11</v>
      </c>
      <c r="E13" t="s">
        <v>332</v>
      </c>
      <c r="F13" t="s">
        <v>321</v>
      </c>
      <c r="G13" s="5">
        <v>20</v>
      </c>
    </row>
    <row r="14" spans="1:7" x14ac:dyDescent="0.2">
      <c r="A14" t="s">
        <v>317</v>
      </c>
      <c r="B14" t="s">
        <v>318</v>
      </c>
      <c r="C14" t="s">
        <v>319</v>
      </c>
      <c r="D14" t="str">
        <f t="shared" si="0"/>
        <v>11</v>
      </c>
      <c r="E14" t="s">
        <v>333</v>
      </c>
      <c r="F14" t="s">
        <v>321</v>
      </c>
      <c r="G14" s="5">
        <v>50</v>
      </c>
    </row>
    <row r="15" spans="1:7" x14ac:dyDescent="0.2">
      <c r="A15" t="s">
        <v>317</v>
      </c>
      <c r="B15" t="s">
        <v>318</v>
      </c>
      <c r="C15" t="s">
        <v>319</v>
      </c>
      <c r="D15" t="str">
        <f t="shared" si="0"/>
        <v>11</v>
      </c>
      <c r="E15" t="s">
        <v>334</v>
      </c>
      <c r="F15" t="s">
        <v>321</v>
      </c>
      <c r="G15" s="5">
        <v>50</v>
      </c>
    </row>
    <row r="16" spans="1:7" x14ac:dyDescent="0.2">
      <c r="A16" t="s">
        <v>317</v>
      </c>
      <c r="B16" t="s">
        <v>318</v>
      </c>
      <c r="C16" t="s">
        <v>319</v>
      </c>
      <c r="D16" t="str">
        <f t="shared" si="0"/>
        <v>11</v>
      </c>
      <c r="E16" t="s">
        <v>335</v>
      </c>
      <c r="F16" t="s">
        <v>321</v>
      </c>
      <c r="G16" s="5">
        <v>15</v>
      </c>
    </row>
    <row r="17" spans="1:7" x14ac:dyDescent="0.2">
      <c r="A17" t="s">
        <v>317</v>
      </c>
      <c r="B17" t="s">
        <v>318</v>
      </c>
      <c r="C17" t="s">
        <v>319</v>
      </c>
      <c r="D17" t="str">
        <f t="shared" si="0"/>
        <v>12</v>
      </c>
      <c r="E17" t="s">
        <v>336</v>
      </c>
      <c r="F17" t="s">
        <v>321</v>
      </c>
      <c r="G17" s="5">
        <v>15</v>
      </c>
    </row>
    <row r="18" spans="1:7" x14ac:dyDescent="0.2">
      <c r="A18" t="s">
        <v>317</v>
      </c>
      <c r="B18" t="s">
        <v>318</v>
      </c>
      <c r="C18" t="s">
        <v>319</v>
      </c>
      <c r="D18" t="str">
        <f t="shared" si="0"/>
        <v>14</v>
      </c>
      <c r="E18" t="s">
        <v>337</v>
      </c>
      <c r="F18" t="s">
        <v>321</v>
      </c>
      <c r="G18" s="5">
        <v>100</v>
      </c>
    </row>
    <row r="19" spans="1:7" x14ac:dyDescent="0.2">
      <c r="A19" t="s">
        <v>317</v>
      </c>
      <c r="B19" t="s">
        <v>318</v>
      </c>
      <c r="C19" t="s">
        <v>319</v>
      </c>
      <c r="D19" t="str">
        <f t="shared" si="0"/>
        <v>14</v>
      </c>
      <c r="E19" t="s">
        <v>338</v>
      </c>
      <c r="F19" t="s">
        <v>321</v>
      </c>
      <c r="G19" s="5">
        <v>-1791</v>
      </c>
    </row>
    <row r="20" spans="1:7" x14ac:dyDescent="0.2">
      <c r="A20" t="s">
        <v>317</v>
      </c>
      <c r="B20" t="s">
        <v>318</v>
      </c>
      <c r="C20" t="s">
        <v>319</v>
      </c>
      <c r="D20" t="str">
        <f t="shared" si="0"/>
        <v>17</v>
      </c>
      <c r="E20" t="s">
        <v>339</v>
      </c>
      <c r="F20" t="s">
        <v>321</v>
      </c>
      <c r="G20" s="5">
        <v>-100</v>
      </c>
    </row>
    <row r="21" spans="1:7" x14ac:dyDescent="0.2">
      <c r="A21" t="s">
        <v>317</v>
      </c>
      <c r="B21" t="s">
        <v>318</v>
      </c>
      <c r="C21" t="s">
        <v>340</v>
      </c>
      <c r="D21" t="str">
        <f t="shared" si="0"/>
        <v>10</v>
      </c>
      <c r="E21" t="s">
        <v>341</v>
      </c>
      <c r="F21" t="s">
        <v>321</v>
      </c>
      <c r="G21" s="5">
        <v>2300</v>
      </c>
    </row>
    <row r="22" spans="1:7" x14ac:dyDescent="0.2">
      <c r="A22" t="s">
        <v>317</v>
      </c>
      <c r="B22" t="s">
        <v>318</v>
      </c>
      <c r="C22" t="s">
        <v>340</v>
      </c>
      <c r="D22" t="str">
        <f t="shared" si="0"/>
        <v>10</v>
      </c>
      <c r="E22" t="s">
        <v>342</v>
      </c>
      <c r="F22" t="s">
        <v>321</v>
      </c>
      <c r="G22" s="5">
        <v>500</v>
      </c>
    </row>
    <row r="23" spans="1:7" x14ac:dyDescent="0.2">
      <c r="A23" t="s">
        <v>317</v>
      </c>
      <c r="B23" t="s">
        <v>318</v>
      </c>
      <c r="C23" t="s">
        <v>340</v>
      </c>
      <c r="D23" t="str">
        <f t="shared" si="0"/>
        <v>10</v>
      </c>
      <c r="E23" t="s">
        <v>343</v>
      </c>
      <c r="F23" t="s">
        <v>321</v>
      </c>
      <c r="G23" s="5">
        <v>218</v>
      </c>
    </row>
    <row r="24" spans="1:7" x14ac:dyDescent="0.2">
      <c r="A24" t="s">
        <v>317</v>
      </c>
      <c r="B24" t="s">
        <v>318</v>
      </c>
      <c r="C24" t="s">
        <v>340</v>
      </c>
      <c r="D24" t="str">
        <f t="shared" si="0"/>
        <v>10</v>
      </c>
      <c r="E24" t="s">
        <v>326</v>
      </c>
      <c r="F24" t="s">
        <v>321</v>
      </c>
      <c r="G24" s="5">
        <v>425</v>
      </c>
    </row>
    <row r="25" spans="1:7" x14ac:dyDescent="0.2">
      <c r="A25" t="s">
        <v>317</v>
      </c>
      <c r="B25" t="s">
        <v>318</v>
      </c>
      <c r="C25" t="s">
        <v>340</v>
      </c>
      <c r="D25" t="str">
        <f t="shared" si="0"/>
        <v>11</v>
      </c>
      <c r="E25" t="s">
        <v>344</v>
      </c>
      <c r="F25" t="s">
        <v>321</v>
      </c>
      <c r="G25" s="5">
        <v>30</v>
      </c>
    </row>
    <row r="26" spans="1:7" x14ac:dyDescent="0.2">
      <c r="A26" t="s">
        <v>317</v>
      </c>
      <c r="B26" t="s">
        <v>318</v>
      </c>
      <c r="C26" t="s">
        <v>340</v>
      </c>
      <c r="D26" t="str">
        <f t="shared" si="0"/>
        <v>11</v>
      </c>
      <c r="E26" t="s">
        <v>327</v>
      </c>
      <c r="F26" t="s">
        <v>321</v>
      </c>
      <c r="G26" s="5">
        <v>80</v>
      </c>
    </row>
    <row r="27" spans="1:7" x14ac:dyDescent="0.2">
      <c r="A27" t="s">
        <v>317</v>
      </c>
      <c r="B27" t="s">
        <v>318</v>
      </c>
      <c r="C27" t="s">
        <v>340</v>
      </c>
      <c r="D27" t="str">
        <f t="shared" si="0"/>
        <v>11</v>
      </c>
      <c r="E27" t="s">
        <v>328</v>
      </c>
      <c r="F27" t="s">
        <v>321</v>
      </c>
      <c r="G27" s="5">
        <v>150</v>
      </c>
    </row>
    <row r="28" spans="1:7" x14ac:dyDescent="0.2">
      <c r="A28" t="s">
        <v>317</v>
      </c>
      <c r="B28" t="s">
        <v>318</v>
      </c>
      <c r="C28" t="s">
        <v>340</v>
      </c>
      <c r="D28" t="str">
        <f t="shared" si="0"/>
        <v>11</v>
      </c>
      <c r="E28" t="s">
        <v>345</v>
      </c>
      <c r="F28" t="s">
        <v>321</v>
      </c>
      <c r="G28" s="5">
        <v>150</v>
      </c>
    </row>
    <row r="29" spans="1:7" x14ac:dyDescent="0.2">
      <c r="A29" t="s">
        <v>317</v>
      </c>
      <c r="B29" t="s">
        <v>318</v>
      </c>
      <c r="C29" t="s">
        <v>340</v>
      </c>
      <c r="D29" t="str">
        <f t="shared" si="0"/>
        <v>11</v>
      </c>
      <c r="E29" t="s">
        <v>329</v>
      </c>
      <c r="F29" t="s">
        <v>321</v>
      </c>
      <c r="G29" s="5">
        <v>100</v>
      </c>
    </row>
    <row r="30" spans="1:7" x14ac:dyDescent="0.2">
      <c r="A30" t="s">
        <v>317</v>
      </c>
      <c r="B30" t="s">
        <v>318</v>
      </c>
      <c r="C30" t="s">
        <v>340</v>
      </c>
      <c r="D30" t="str">
        <f t="shared" si="0"/>
        <v>11</v>
      </c>
      <c r="E30" t="s">
        <v>330</v>
      </c>
      <c r="F30" t="s">
        <v>321</v>
      </c>
      <c r="G30" s="5">
        <v>120</v>
      </c>
    </row>
    <row r="31" spans="1:7" x14ac:dyDescent="0.2">
      <c r="A31" t="s">
        <v>317</v>
      </c>
      <c r="B31" t="s">
        <v>318</v>
      </c>
      <c r="C31" t="s">
        <v>340</v>
      </c>
      <c r="D31" t="str">
        <f t="shared" si="0"/>
        <v>11</v>
      </c>
      <c r="E31" t="s">
        <v>331</v>
      </c>
      <c r="F31" t="s">
        <v>321</v>
      </c>
      <c r="G31" s="5">
        <v>5</v>
      </c>
    </row>
    <row r="32" spans="1:7" x14ac:dyDescent="0.2">
      <c r="A32" t="s">
        <v>317</v>
      </c>
      <c r="B32" t="s">
        <v>318</v>
      </c>
      <c r="C32" t="s">
        <v>340</v>
      </c>
      <c r="D32" t="str">
        <f t="shared" si="0"/>
        <v>11</v>
      </c>
      <c r="E32" t="s">
        <v>346</v>
      </c>
      <c r="F32" t="s">
        <v>321</v>
      </c>
      <c r="G32" s="5">
        <v>40</v>
      </c>
    </row>
    <row r="33" spans="1:7" x14ac:dyDescent="0.2">
      <c r="A33" t="s">
        <v>317</v>
      </c>
      <c r="B33" t="s">
        <v>318</v>
      </c>
      <c r="C33" t="s">
        <v>340</v>
      </c>
      <c r="D33" t="str">
        <f t="shared" si="0"/>
        <v>11</v>
      </c>
      <c r="E33" t="s">
        <v>333</v>
      </c>
      <c r="F33" t="s">
        <v>321</v>
      </c>
      <c r="G33" s="5">
        <v>100</v>
      </c>
    </row>
    <row r="34" spans="1:7" x14ac:dyDescent="0.2">
      <c r="A34" t="s">
        <v>317</v>
      </c>
      <c r="B34" t="s">
        <v>318</v>
      </c>
      <c r="C34" t="s">
        <v>340</v>
      </c>
      <c r="D34" t="str">
        <f t="shared" si="0"/>
        <v>11</v>
      </c>
      <c r="E34" t="s">
        <v>334</v>
      </c>
      <c r="F34" t="s">
        <v>321</v>
      </c>
      <c r="G34" s="5">
        <v>30</v>
      </c>
    </row>
    <row r="35" spans="1:7" x14ac:dyDescent="0.2">
      <c r="A35" t="s">
        <v>317</v>
      </c>
      <c r="B35" t="s">
        <v>318</v>
      </c>
      <c r="C35" t="s">
        <v>340</v>
      </c>
      <c r="D35" t="str">
        <f t="shared" si="0"/>
        <v>11</v>
      </c>
      <c r="E35" t="s">
        <v>347</v>
      </c>
      <c r="F35" t="s">
        <v>321</v>
      </c>
      <c r="G35" s="5">
        <v>20</v>
      </c>
    </row>
    <row r="36" spans="1:7" x14ac:dyDescent="0.2">
      <c r="A36" t="s">
        <v>317</v>
      </c>
      <c r="B36" t="s">
        <v>318</v>
      </c>
      <c r="C36" t="s">
        <v>340</v>
      </c>
      <c r="D36" t="str">
        <f t="shared" si="0"/>
        <v>11</v>
      </c>
      <c r="E36" t="s">
        <v>335</v>
      </c>
      <c r="F36" t="s">
        <v>321</v>
      </c>
      <c r="G36" s="5">
        <v>650</v>
      </c>
    </row>
    <row r="37" spans="1:7" x14ac:dyDescent="0.2">
      <c r="A37" t="s">
        <v>317</v>
      </c>
      <c r="B37" t="s">
        <v>318</v>
      </c>
      <c r="C37" t="s">
        <v>340</v>
      </c>
      <c r="D37" t="str">
        <f t="shared" si="0"/>
        <v>13</v>
      </c>
      <c r="E37" t="s">
        <v>348</v>
      </c>
      <c r="F37" t="s">
        <v>349</v>
      </c>
      <c r="G37" s="5">
        <v>2700</v>
      </c>
    </row>
    <row r="38" spans="1:7" x14ac:dyDescent="0.2">
      <c r="A38" t="s">
        <v>317</v>
      </c>
      <c r="B38" t="s">
        <v>318</v>
      </c>
      <c r="C38" t="s">
        <v>340</v>
      </c>
      <c r="D38" t="str">
        <f t="shared" si="0"/>
        <v>14</v>
      </c>
      <c r="E38" t="s">
        <v>337</v>
      </c>
      <c r="F38" t="s">
        <v>321</v>
      </c>
      <c r="G38" s="5">
        <v>140</v>
      </c>
    </row>
    <row r="39" spans="1:7" x14ac:dyDescent="0.2">
      <c r="A39" t="s">
        <v>317</v>
      </c>
      <c r="B39" t="s">
        <v>318</v>
      </c>
      <c r="C39" t="s">
        <v>340</v>
      </c>
      <c r="D39" t="str">
        <f t="shared" si="0"/>
        <v>14</v>
      </c>
      <c r="E39" t="s">
        <v>350</v>
      </c>
      <c r="F39" t="s">
        <v>321</v>
      </c>
      <c r="G39" s="5">
        <v>800</v>
      </c>
    </row>
    <row r="40" spans="1:7" x14ac:dyDescent="0.2">
      <c r="A40" t="s">
        <v>317</v>
      </c>
      <c r="B40" t="s">
        <v>318</v>
      </c>
      <c r="C40" t="s">
        <v>340</v>
      </c>
      <c r="D40" t="str">
        <f t="shared" si="0"/>
        <v>16</v>
      </c>
      <c r="E40" t="s">
        <v>351</v>
      </c>
      <c r="F40" t="s">
        <v>352</v>
      </c>
      <c r="G40" s="5">
        <v>-100</v>
      </c>
    </row>
    <row r="41" spans="1:7" x14ac:dyDescent="0.2">
      <c r="A41" t="s">
        <v>317</v>
      </c>
      <c r="B41" t="s">
        <v>318</v>
      </c>
      <c r="C41" t="s">
        <v>340</v>
      </c>
      <c r="D41" t="str">
        <f t="shared" si="0"/>
        <v>17</v>
      </c>
      <c r="E41" t="s">
        <v>339</v>
      </c>
      <c r="F41" t="s">
        <v>321</v>
      </c>
      <c r="G41" s="5">
        <v>-140</v>
      </c>
    </row>
    <row r="42" spans="1:7" x14ac:dyDescent="0.2">
      <c r="A42" t="s">
        <v>317</v>
      </c>
      <c r="B42" t="s">
        <v>318</v>
      </c>
      <c r="C42" t="s">
        <v>353</v>
      </c>
      <c r="D42" t="str">
        <f t="shared" si="0"/>
        <v>11</v>
      </c>
      <c r="E42" t="s">
        <v>330</v>
      </c>
      <c r="F42" t="s">
        <v>321</v>
      </c>
      <c r="G42" s="5">
        <v>20</v>
      </c>
    </row>
    <row r="43" spans="1:7" x14ac:dyDescent="0.2">
      <c r="A43" t="s">
        <v>317</v>
      </c>
      <c r="B43" t="s">
        <v>318</v>
      </c>
      <c r="C43" t="s">
        <v>353</v>
      </c>
      <c r="D43" t="str">
        <f t="shared" si="0"/>
        <v>11</v>
      </c>
      <c r="E43" t="s">
        <v>333</v>
      </c>
      <c r="F43" t="s">
        <v>321</v>
      </c>
      <c r="G43" s="5">
        <v>20</v>
      </c>
    </row>
    <row r="44" spans="1:7" x14ac:dyDescent="0.2">
      <c r="A44" t="s">
        <v>317</v>
      </c>
      <c r="B44" t="s">
        <v>318</v>
      </c>
      <c r="C44" t="s">
        <v>354</v>
      </c>
      <c r="D44" t="str">
        <f t="shared" si="0"/>
        <v>10</v>
      </c>
      <c r="E44" t="s">
        <v>320</v>
      </c>
      <c r="F44" t="s">
        <v>349</v>
      </c>
      <c r="G44" s="5">
        <v>803</v>
      </c>
    </row>
    <row r="45" spans="1:7" x14ac:dyDescent="0.2">
      <c r="A45" t="s">
        <v>317</v>
      </c>
      <c r="B45" t="s">
        <v>318</v>
      </c>
      <c r="C45" t="s">
        <v>354</v>
      </c>
      <c r="D45" t="str">
        <f t="shared" si="0"/>
        <v>10</v>
      </c>
      <c r="E45" t="s">
        <v>324</v>
      </c>
      <c r="F45" t="s">
        <v>349</v>
      </c>
      <c r="G45" s="5">
        <v>141</v>
      </c>
    </row>
    <row r="46" spans="1:7" x14ac:dyDescent="0.2">
      <c r="A46" t="s">
        <v>317</v>
      </c>
      <c r="B46" t="s">
        <v>318</v>
      </c>
      <c r="C46" t="s">
        <v>354</v>
      </c>
      <c r="D46" t="str">
        <f t="shared" si="0"/>
        <v>10</v>
      </c>
      <c r="E46" t="s">
        <v>325</v>
      </c>
      <c r="F46" t="s">
        <v>349</v>
      </c>
      <c r="G46" s="5">
        <v>2</v>
      </c>
    </row>
    <row r="47" spans="1:7" x14ac:dyDescent="0.2">
      <c r="A47" t="s">
        <v>317</v>
      </c>
      <c r="B47" t="s">
        <v>318</v>
      </c>
      <c r="C47" t="s">
        <v>354</v>
      </c>
      <c r="D47" t="str">
        <f t="shared" si="0"/>
        <v>10</v>
      </c>
      <c r="E47" t="s">
        <v>326</v>
      </c>
      <c r="F47" t="s">
        <v>349</v>
      </c>
      <c r="G47" s="5">
        <v>145</v>
      </c>
    </row>
    <row r="48" spans="1:7" x14ac:dyDescent="0.2">
      <c r="A48" t="s">
        <v>317</v>
      </c>
      <c r="B48" t="s">
        <v>318</v>
      </c>
      <c r="C48" t="s">
        <v>354</v>
      </c>
      <c r="D48" t="str">
        <f t="shared" si="0"/>
        <v>11</v>
      </c>
      <c r="E48" t="s">
        <v>327</v>
      </c>
      <c r="F48" t="s">
        <v>349</v>
      </c>
      <c r="G48" s="5">
        <v>5</v>
      </c>
    </row>
    <row r="49" spans="1:7" x14ac:dyDescent="0.2">
      <c r="A49" t="s">
        <v>317</v>
      </c>
      <c r="B49" t="s">
        <v>318</v>
      </c>
      <c r="C49" t="s">
        <v>354</v>
      </c>
      <c r="D49" t="str">
        <f t="shared" si="0"/>
        <v>11</v>
      </c>
      <c r="E49" t="s">
        <v>328</v>
      </c>
      <c r="F49" t="s">
        <v>349</v>
      </c>
      <c r="G49" s="5">
        <v>20</v>
      </c>
    </row>
    <row r="50" spans="1:7" x14ac:dyDescent="0.2">
      <c r="A50" t="s">
        <v>317</v>
      </c>
      <c r="B50" t="s">
        <v>318</v>
      </c>
      <c r="C50" t="s">
        <v>354</v>
      </c>
      <c r="D50" t="str">
        <f t="shared" si="0"/>
        <v>11</v>
      </c>
      <c r="E50" t="s">
        <v>330</v>
      </c>
      <c r="F50" t="s">
        <v>349</v>
      </c>
      <c r="G50" s="5">
        <v>30</v>
      </c>
    </row>
    <row r="51" spans="1:7" x14ac:dyDescent="0.2">
      <c r="A51" t="s">
        <v>317</v>
      </c>
      <c r="B51" t="s">
        <v>318</v>
      </c>
      <c r="C51" t="s">
        <v>354</v>
      </c>
      <c r="D51" t="str">
        <f t="shared" si="0"/>
        <v>11</v>
      </c>
      <c r="E51" t="s">
        <v>331</v>
      </c>
      <c r="F51" t="s">
        <v>349</v>
      </c>
      <c r="G51" s="5">
        <v>20</v>
      </c>
    </row>
    <row r="52" spans="1:7" x14ac:dyDescent="0.2">
      <c r="A52" t="s">
        <v>317</v>
      </c>
      <c r="B52" t="s">
        <v>318</v>
      </c>
      <c r="C52" t="s">
        <v>354</v>
      </c>
      <c r="D52" t="str">
        <f t="shared" si="0"/>
        <v>11</v>
      </c>
      <c r="E52" t="s">
        <v>333</v>
      </c>
      <c r="F52" t="s">
        <v>349</v>
      </c>
      <c r="G52" s="5">
        <v>5</v>
      </c>
    </row>
    <row r="53" spans="1:7" x14ac:dyDescent="0.2">
      <c r="A53" t="s">
        <v>317</v>
      </c>
      <c r="B53" t="s">
        <v>318</v>
      </c>
      <c r="C53" t="s">
        <v>354</v>
      </c>
      <c r="D53" t="str">
        <f t="shared" si="0"/>
        <v>11</v>
      </c>
      <c r="E53" t="s">
        <v>347</v>
      </c>
      <c r="F53" t="s">
        <v>349</v>
      </c>
      <c r="G53" s="5">
        <v>140</v>
      </c>
    </row>
    <row r="54" spans="1:7" x14ac:dyDescent="0.2">
      <c r="A54" t="s">
        <v>317</v>
      </c>
      <c r="B54" t="s">
        <v>318</v>
      </c>
      <c r="C54" t="s">
        <v>354</v>
      </c>
      <c r="D54" t="str">
        <f t="shared" si="0"/>
        <v>14</v>
      </c>
      <c r="E54" t="s">
        <v>337</v>
      </c>
      <c r="F54" t="s">
        <v>349</v>
      </c>
      <c r="G54" s="5">
        <v>15</v>
      </c>
    </row>
    <row r="55" spans="1:7" x14ac:dyDescent="0.2">
      <c r="A55" t="s">
        <v>317</v>
      </c>
      <c r="B55" t="s">
        <v>318</v>
      </c>
      <c r="C55" t="s">
        <v>354</v>
      </c>
      <c r="D55" t="str">
        <f t="shared" si="0"/>
        <v>17</v>
      </c>
      <c r="E55" t="s">
        <v>339</v>
      </c>
      <c r="F55" t="s">
        <v>349</v>
      </c>
      <c r="G55" s="5">
        <v>-15</v>
      </c>
    </row>
    <row r="56" spans="1:7" x14ac:dyDescent="0.2">
      <c r="A56" t="s">
        <v>317</v>
      </c>
      <c r="B56" t="s">
        <v>318</v>
      </c>
      <c r="C56" t="s">
        <v>354</v>
      </c>
      <c r="D56" t="str">
        <f t="shared" si="0"/>
        <v>17</v>
      </c>
      <c r="E56" t="s">
        <v>355</v>
      </c>
      <c r="F56" t="s">
        <v>349</v>
      </c>
      <c r="G56" s="5">
        <v>-540</v>
      </c>
    </row>
    <row r="57" spans="1:7" x14ac:dyDescent="0.2">
      <c r="A57" t="s">
        <v>356</v>
      </c>
      <c r="B57" t="s">
        <v>357</v>
      </c>
      <c r="C57" t="s">
        <v>358</v>
      </c>
      <c r="D57" t="str">
        <f t="shared" si="0"/>
        <v>10</v>
      </c>
      <c r="E57" t="s">
        <v>320</v>
      </c>
      <c r="F57" t="s">
        <v>359</v>
      </c>
      <c r="G57" s="5">
        <v>4392</v>
      </c>
    </row>
    <row r="58" spans="1:7" x14ac:dyDescent="0.2">
      <c r="A58" t="s">
        <v>356</v>
      </c>
      <c r="B58" t="s">
        <v>357</v>
      </c>
      <c r="C58" t="s">
        <v>358</v>
      </c>
      <c r="D58" t="str">
        <f t="shared" si="0"/>
        <v>10</v>
      </c>
      <c r="E58" t="s">
        <v>324</v>
      </c>
      <c r="F58" t="s">
        <v>359</v>
      </c>
      <c r="G58" s="5">
        <v>703</v>
      </c>
    </row>
    <row r="59" spans="1:7" x14ac:dyDescent="0.2">
      <c r="A59" t="s">
        <v>356</v>
      </c>
      <c r="B59" t="s">
        <v>357</v>
      </c>
      <c r="C59" t="s">
        <v>358</v>
      </c>
      <c r="D59" t="str">
        <f t="shared" si="0"/>
        <v>10</v>
      </c>
      <c r="E59" t="s">
        <v>326</v>
      </c>
      <c r="F59" t="s">
        <v>359</v>
      </c>
      <c r="G59" s="5">
        <v>718</v>
      </c>
    </row>
    <row r="60" spans="1:7" x14ac:dyDescent="0.2">
      <c r="A60" t="s">
        <v>356</v>
      </c>
      <c r="B60" t="s">
        <v>357</v>
      </c>
      <c r="C60" t="s">
        <v>358</v>
      </c>
      <c r="D60" t="str">
        <f t="shared" si="0"/>
        <v>11</v>
      </c>
      <c r="E60" t="s">
        <v>344</v>
      </c>
      <c r="F60" t="s">
        <v>359</v>
      </c>
      <c r="G60" s="5">
        <v>15</v>
      </c>
    </row>
    <row r="61" spans="1:7" x14ac:dyDescent="0.2">
      <c r="A61" t="s">
        <v>356</v>
      </c>
      <c r="B61" t="s">
        <v>357</v>
      </c>
      <c r="C61" t="s">
        <v>358</v>
      </c>
      <c r="D61" t="str">
        <f t="shared" si="0"/>
        <v>11</v>
      </c>
      <c r="E61" t="s">
        <v>327</v>
      </c>
      <c r="F61" t="s">
        <v>359</v>
      </c>
      <c r="G61" s="5">
        <v>50</v>
      </c>
    </row>
    <row r="62" spans="1:7" x14ac:dyDescent="0.2">
      <c r="A62" t="s">
        <v>356</v>
      </c>
      <c r="B62" t="s">
        <v>357</v>
      </c>
      <c r="C62" t="s">
        <v>358</v>
      </c>
      <c r="D62" t="str">
        <f t="shared" si="0"/>
        <v>11</v>
      </c>
      <c r="E62" t="s">
        <v>328</v>
      </c>
      <c r="F62" t="s">
        <v>359</v>
      </c>
      <c r="G62" s="5">
        <v>10</v>
      </c>
    </row>
    <row r="63" spans="1:7" x14ac:dyDescent="0.2">
      <c r="A63" t="s">
        <v>356</v>
      </c>
      <c r="B63" t="s">
        <v>357</v>
      </c>
      <c r="C63" t="s">
        <v>358</v>
      </c>
      <c r="D63" t="str">
        <f t="shared" si="0"/>
        <v>11</v>
      </c>
      <c r="E63" t="s">
        <v>360</v>
      </c>
      <c r="F63" t="s">
        <v>359</v>
      </c>
      <c r="G63" s="5">
        <v>10</v>
      </c>
    </row>
    <row r="64" spans="1:7" x14ac:dyDescent="0.2">
      <c r="A64" t="s">
        <v>356</v>
      </c>
      <c r="B64" t="s">
        <v>357</v>
      </c>
      <c r="C64" t="s">
        <v>358</v>
      </c>
      <c r="D64" t="str">
        <f t="shared" si="0"/>
        <v>11</v>
      </c>
      <c r="E64" t="s">
        <v>329</v>
      </c>
      <c r="F64" t="s">
        <v>359</v>
      </c>
      <c r="G64" s="5">
        <v>150</v>
      </c>
    </row>
    <row r="65" spans="1:7" x14ac:dyDescent="0.2">
      <c r="A65" t="s">
        <v>356</v>
      </c>
      <c r="B65" t="s">
        <v>357</v>
      </c>
      <c r="C65" t="s">
        <v>358</v>
      </c>
      <c r="D65" t="str">
        <f t="shared" si="0"/>
        <v>11</v>
      </c>
      <c r="E65" t="s">
        <v>330</v>
      </c>
      <c r="F65" t="s">
        <v>359</v>
      </c>
      <c r="G65" s="5">
        <v>30</v>
      </c>
    </row>
    <row r="66" spans="1:7" x14ac:dyDescent="0.2">
      <c r="A66" t="s">
        <v>356</v>
      </c>
      <c r="B66" t="s">
        <v>357</v>
      </c>
      <c r="C66" t="s">
        <v>358</v>
      </c>
      <c r="D66" t="str">
        <f t="shared" si="0"/>
        <v>11</v>
      </c>
      <c r="E66" t="s">
        <v>331</v>
      </c>
      <c r="F66" t="s">
        <v>359</v>
      </c>
      <c r="G66" s="5">
        <v>15</v>
      </c>
    </row>
    <row r="67" spans="1:7" x14ac:dyDescent="0.2">
      <c r="A67" t="s">
        <v>356</v>
      </c>
      <c r="B67" t="s">
        <v>357</v>
      </c>
      <c r="C67" t="s">
        <v>358</v>
      </c>
      <c r="D67" t="str">
        <f t="shared" ref="D67:D130" si="1">LEFT(E67,2)</f>
        <v>11</v>
      </c>
      <c r="E67" t="s">
        <v>332</v>
      </c>
      <c r="F67" t="s">
        <v>359</v>
      </c>
      <c r="G67" s="5">
        <v>10</v>
      </c>
    </row>
    <row r="68" spans="1:7" x14ac:dyDescent="0.2">
      <c r="A68" t="s">
        <v>356</v>
      </c>
      <c r="B68" t="s">
        <v>357</v>
      </c>
      <c r="C68" t="s">
        <v>358</v>
      </c>
      <c r="D68" t="str">
        <f t="shared" si="1"/>
        <v>11</v>
      </c>
      <c r="E68" t="s">
        <v>333</v>
      </c>
      <c r="F68" t="s">
        <v>359</v>
      </c>
      <c r="G68" s="5">
        <v>20</v>
      </c>
    </row>
    <row r="69" spans="1:7" x14ac:dyDescent="0.2">
      <c r="A69" t="s">
        <v>356</v>
      </c>
      <c r="B69" t="s">
        <v>357</v>
      </c>
      <c r="C69" t="s">
        <v>358</v>
      </c>
      <c r="D69" t="str">
        <f t="shared" si="1"/>
        <v>11</v>
      </c>
      <c r="E69" t="s">
        <v>334</v>
      </c>
      <c r="F69" t="s">
        <v>359</v>
      </c>
      <c r="G69" s="5">
        <v>10</v>
      </c>
    </row>
    <row r="70" spans="1:7" x14ac:dyDescent="0.2">
      <c r="A70" t="s">
        <v>356</v>
      </c>
      <c r="B70" t="s">
        <v>357</v>
      </c>
      <c r="C70" t="s">
        <v>358</v>
      </c>
      <c r="D70" t="str">
        <f t="shared" si="1"/>
        <v>12</v>
      </c>
      <c r="E70" t="s">
        <v>361</v>
      </c>
      <c r="F70" t="s">
        <v>359</v>
      </c>
      <c r="G70" s="5">
        <v>500</v>
      </c>
    </row>
    <row r="71" spans="1:7" x14ac:dyDescent="0.2">
      <c r="A71" t="s">
        <v>356</v>
      </c>
      <c r="B71" t="s">
        <v>357</v>
      </c>
      <c r="C71" t="s">
        <v>358</v>
      </c>
      <c r="D71" t="str">
        <f t="shared" si="1"/>
        <v>14</v>
      </c>
      <c r="E71" t="s">
        <v>362</v>
      </c>
      <c r="F71" t="s">
        <v>359</v>
      </c>
      <c r="G71" s="5">
        <v>0</v>
      </c>
    </row>
    <row r="72" spans="1:7" x14ac:dyDescent="0.2">
      <c r="A72" t="s">
        <v>356</v>
      </c>
      <c r="B72" t="s">
        <v>357</v>
      </c>
      <c r="C72" t="s">
        <v>358</v>
      </c>
      <c r="D72" t="str">
        <f t="shared" si="1"/>
        <v>16</v>
      </c>
      <c r="E72" t="s">
        <v>351</v>
      </c>
      <c r="F72" t="s">
        <v>352</v>
      </c>
      <c r="G72" s="5">
        <v>-600</v>
      </c>
    </row>
    <row r="73" spans="1:7" x14ac:dyDescent="0.2">
      <c r="A73" t="s">
        <v>356</v>
      </c>
      <c r="B73" t="s">
        <v>357</v>
      </c>
      <c r="C73" t="s">
        <v>358</v>
      </c>
      <c r="D73" t="str">
        <f t="shared" si="1"/>
        <v>17</v>
      </c>
      <c r="E73" t="s">
        <v>363</v>
      </c>
      <c r="F73" t="s">
        <v>359</v>
      </c>
      <c r="G73" s="5">
        <v>-1000</v>
      </c>
    </row>
    <row r="74" spans="1:7" x14ac:dyDescent="0.2">
      <c r="A74" t="s">
        <v>356</v>
      </c>
      <c r="B74" t="s">
        <v>357</v>
      </c>
      <c r="C74" t="s">
        <v>364</v>
      </c>
      <c r="D74" t="str">
        <f t="shared" si="1"/>
        <v>11</v>
      </c>
      <c r="E74" t="s">
        <v>347</v>
      </c>
      <c r="F74" t="s">
        <v>359</v>
      </c>
      <c r="G74" s="5">
        <v>-355</v>
      </c>
    </row>
    <row r="75" spans="1:7" x14ac:dyDescent="0.2">
      <c r="A75" t="s">
        <v>356</v>
      </c>
      <c r="B75" t="s">
        <v>357</v>
      </c>
      <c r="C75" t="s">
        <v>364</v>
      </c>
      <c r="D75" t="str">
        <f t="shared" si="1"/>
        <v>11</v>
      </c>
      <c r="E75" t="s">
        <v>347</v>
      </c>
      <c r="F75" t="s">
        <v>365</v>
      </c>
      <c r="G75" s="5">
        <v>2685</v>
      </c>
    </row>
    <row r="76" spans="1:7" x14ac:dyDescent="0.2">
      <c r="A76" t="s">
        <v>356</v>
      </c>
      <c r="B76" t="s">
        <v>357</v>
      </c>
      <c r="C76" t="s">
        <v>364</v>
      </c>
      <c r="D76" t="str">
        <f t="shared" si="1"/>
        <v>11</v>
      </c>
      <c r="E76" t="s">
        <v>335</v>
      </c>
      <c r="F76" t="s">
        <v>359</v>
      </c>
      <c r="G76" s="5">
        <v>50</v>
      </c>
    </row>
    <row r="77" spans="1:7" x14ac:dyDescent="0.2">
      <c r="A77" t="s">
        <v>356</v>
      </c>
      <c r="B77" t="s">
        <v>357</v>
      </c>
      <c r="C77" t="s">
        <v>364</v>
      </c>
      <c r="D77" t="str">
        <f t="shared" si="1"/>
        <v>13</v>
      </c>
      <c r="E77" t="s">
        <v>366</v>
      </c>
      <c r="F77" t="s">
        <v>359</v>
      </c>
      <c r="G77" s="5">
        <v>150</v>
      </c>
    </row>
    <row r="78" spans="1:7" x14ac:dyDescent="0.2">
      <c r="A78" t="s">
        <v>356</v>
      </c>
      <c r="B78" t="s">
        <v>357</v>
      </c>
      <c r="C78" t="s">
        <v>364</v>
      </c>
      <c r="D78" t="str">
        <f t="shared" si="1"/>
        <v>14</v>
      </c>
      <c r="E78" t="s">
        <v>367</v>
      </c>
      <c r="F78" t="s">
        <v>359</v>
      </c>
      <c r="G78" s="5">
        <v>-759</v>
      </c>
    </row>
    <row r="79" spans="1:7" x14ac:dyDescent="0.2">
      <c r="A79" t="s">
        <v>356</v>
      </c>
      <c r="B79" t="s">
        <v>357</v>
      </c>
      <c r="C79" t="s">
        <v>364</v>
      </c>
      <c r="D79" t="str">
        <f t="shared" si="1"/>
        <v>14</v>
      </c>
      <c r="E79" t="s">
        <v>338</v>
      </c>
      <c r="F79" t="s">
        <v>359</v>
      </c>
      <c r="G79" s="5">
        <v>700</v>
      </c>
    </row>
    <row r="80" spans="1:7" x14ac:dyDescent="0.2">
      <c r="A80" t="s">
        <v>356</v>
      </c>
      <c r="B80" t="s">
        <v>357</v>
      </c>
      <c r="C80" t="s">
        <v>364</v>
      </c>
      <c r="D80" t="str">
        <f t="shared" si="1"/>
        <v>16</v>
      </c>
      <c r="E80" t="s">
        <v>351</v>
      </c>
      <c r="F80" t="s">
        <v>352</v>
      </c>
      <c r="G80" s="5">
        <v>-1097</v>
      </c>
    </row>
    <row r="81" spans="1:7" x14ac:dyDescent="0.2">
      <c r="A81" t="s">
        <v>356</v>
      </c>
      <c r="B81" t="s">
        <v>357</v>
      </c>
      <c r="C81" t="s">
        <v>368</v>
      </c>
      <c r="D81" t="str">
        <f t="shared" si="1"/>
        <v>10</v>
      </c>
      <c r="E81" t="s">
        <v>320</v>
      </c>
      <c r="F81" t="s">
        <v>359</v>
      </c>
      <c r="G81" s="5">
        <v>2374</v>
      </c>
    </row>
    <row r="82" spans="1:7" x14ac:dyDescent="0.2">
      <c r="A82" t="s">
        <v>356</v>
      </c>
      <c r="B82" t="s">
        <v>357</v>
      </c>
      <c r="C82" t="s">
        <v>368</v>
      </c>
      <c r="D82" t="str">
        <f t="shared" si="1"/>
        <v>10</v>
      </c>
      <c r="E82" t="s">
        <v>324</v>
      </c>
      <c r="F82" t="s">
        <v>359</v>
      </c>
      <c r="G82" s="5">
        <v>380</v>
      </c>
    </row>
    <row r="83" spans="1:7" x14ac:dyDescent="0.2">
      <c r="A83" t="s">
        <v>356</v>
      </c>
      <c r="B83" t="s">
        <v>357</v>
      </c>
      <c r="C83" t="s">
        <v>368</v>
      </c>
      <c r="D83" t="str">
        <f t="shared" si="1"/>
        <v>10</v>
      </c>
      <c r="E83" t="s">
        <v>326</v>
      </c>
      <c r="F83" t="s">
        <v>359</v>
      </c>
      <c r="G83" s="5">
        <v>388</v>
      </c>
    </row>
    <row r="84" spans="1:7" x14ac:dyDescent="0.2">
      <c r="A84" t="s">
        <v>356</v>
      </c>
      <c r="B84" t="s">
        <v>357</v>
      </c>
      <c r="C84" t="s">
        <v>368</v>
      </c>
      <c r="D84" t="str">
        <f t="shared" si="1"/>
        <v>11</v>
      </c>
      <c r="E84" t="s">
        <v>344</v>
      </c>
      <c r="F84" t="s">
        <v>359</v>
      </c>
      <c r="G84" s="5">
        <v>39</v>
      </c>
    </row>
    <row r="85" spans="1:7" x14ac:dyDescent="0.2">
      <c r="A85" t="s">
        <v>356</v>
      </c>
      <c r="B85" t="s">
        <v>357</v>
      </c>
      <c r="C85" t="s">
        <v>368</v>
      </c>
      <c r="D85" t="str">
        <f t="shared" si="1"/>
        <v>11</v>
      </c>
      <c r="E85" t="s">
        <v>328</v>
      </c>
      <c r="F85" t="s">
        <v>359</v>
      </c>
      <c r="G85" s="5">
        <v>15</v>
      </c>
    </row>
    <row r="86" spans="1:7" x14ac:dyDescent="0.2">
      <c r="A86" t="s">
        <v>356</v>
      </c>
      <c r="B86" t="s">
        <v>357</v>
      </c>
      <c r="C86" t="s">
        <v>368</v>
      </c>
      <c r="D86" t="str">
        <f t="shared" si="1"/>
        <v>11</v>
      </c>
      <c r="E86" t="s">
        <v>360</v>
      </c>
      <c r="F86" t="s">
        <v>359</v>
      </c>
      <c r="G86" s="5">
        <v>17</v>
      </c>
    </row>
    <row r="87" spans="1:7" x14ac:dyDescent="0.2">
      <c r="A87" t="s">
        <v>356</v>
      </c>
      <c r="B87" t="s">
        <v>357</v>
      </c>
      <c r="C87" t="s">
        <v>368</v>
      </c>
      <c r="D87" t="str">
        <f t="shared" si="1"/>
        <v>11</v>
      </c>
      <c r="E87" t="s">
        <v>330</v>
      </c>
      <c r="F87" t="s">
        <v>359</v>
      </c>
      <c r="G87" s="5">
        <v>20</v>
      </c>
    </row>
    <row r="88" spans="1:7" x14ac:dyDescent="0.2">
      <c r="A88" t="s">
        <v>356</v>
      </c>
      <c r="B88" t="s">
        <v>357</v>
      </c>
      <c r="C88" t="s">
        <v>368</v>
      </c>
      <c r="D88" t="str">
        <f t="shared" si="1"/>
        <v>11</v>
      </c>
      <c r="E88" t="s">
        <v>331</v>
      </c>
      <c r="F88" t="s">
        <v>359</v>
      </c>
      <c r="G88" s="5">
        <v>15</v>
      </c>
    </row>
    <row r="89" spans="1:7" x14ac:dyDescent="0.2">
      <c r="A89" t="s">
        <v>356</v>
      </c>
      <c r="B89" t="s">
        <v>357</v>
      </c>
      <c r="C89" t="s">
        <v>368</v>
      </c>
      <c r="D89" t="str">
        <f t="shared" si="1"/>
        <v>11</v>
      </c>
      <c r="E89" t="s">
        <v>332</v>
      </c>
      <c r="F89" t="s">
        <v>359</v>
      </c>
      <c r="G89" s="5">
        <v>15</v>
      </c>
    </row>
    <row r="90" spans="1:7" x14ac:dyDescent="0.2">
      <c r="A90" t="s">
        <v>356</v>
      </c>
      <c r="B90" t="s">
        <v>357</v>
      </c>
      <c r="C90" t="s">
        <v>368</v>
      </c>
      <c r="D90" t="str">
        <f t="shared" si="1"/>
        <v>11</v>
      </c>
      <c r="E90" t="s">
        <v>333</v>
      </c>
      <c r="F90" t="s">
        <v>359</v>
      </c>
      <c r="G90" s="5">
        <v>20</v>
      </c>
    </row>
    <row r="91" spans="1:7" x14ac:dyDescent="0.2">
      <c r="A91" t="s">
        <v>356</v>
      </c>
      <c r="B91" t="s">
        <v>357</v>
      </c>
      <c r="C91" t="s">
        <v>368</v>
      </c>
      <c r="D91" t="str">
        <f t="shared" si="1"/>
        <v>11</v>
      </c>
      <c r="E91" t="s">
        <v>334</v>
      </c>
      <c r="F91" t="s">
        <v>359</v>
      </c>
      <c r="G91" s="5">
        <v>15</v>
      </c>
    </row>
    <row r="92" spans="1:7" x14ac:dyDescent="0.2">
      <c r="A92" t="s">
        <v>356</v>
      </c>
      <c r="B92" t="s">
        <v>357</v>
      </c>
      <c r="C92" t="s">
        <v>368</v>
      </c>
      <c r="D92" t="str">
        <f t="shared" si="1"/>
        <v>11</v>
      </c>
      <c r="E92" t="s">
        <v>335</v>
      </c>
      <c r="F92" t="s">
        <v>359</v>
      </c>
      <c r="G92" s="5">
        <v>8</v>
      </c>
    </row>
    <row r="93" spans="1:7" x14ac:dyDescent="0.2">
      <c r="A93" t="s">
        <v>356</v>
      </c>
      <c r="B93" t="s">
        <v>357</v>
      </c>
      <c r="C93" t="s">
        <v>368</v>
      </c>
      <c r="D93" t="str">
        <f t="shared" si="1"/>
        <v>17</v>
      </c>
      <c r="E93" t="s">
        <v>355</v>
      </c>
      <c r="F93" t="s">
        <v>359</v>
      </c>
      <c r="G93" s="5">
        <v>-500</v>
      </c>
    </row>
    <row r="94" spans="1:7" x14ac:dyDescent="0.2">
      <c r="A94" t="s">
        <v>356</v>
      </c>
      <c r="B94" t="s">
        <v>357</v>
      </c>
      <c r="C94" t="s">
        <v>369</v>
      </c>
      <c r="D94" t="str">
        <f t="shared" si="1"/>
        <v>10</v>
      </c>
      <c r="E94" t="s">
        <v>320</v>
      </c>
      <c r="F94" t="s">
        <v>359</v>
      </c>
      <c r="G94" s="5">
        <v>708</v>
      </c>
    </row>
    <row r="95" spans="1:7" x14ac:dyDescent="0.2">
      <c r="A95" t="s">
        <v>356</v>
      </c>
      <c r="B95" t="s">
        <v>357</v>
      </c>
      <c r="C95" t="s">
        <v>369</v>
      </c>
      <c r="D95" t="str">
        <f t="shared" si="1"/>
        <v>10</v>
      </c>
      <c r="E95" t="s">
        <v>324</v>
      </c>
      <c r="F95" t="s">
        <v>359</v>
      </c>
      <c r="G95" s="5">
        <v>113</v>
      </c>
    </row>
    <row r="96" spans="1:7" x14ac:dyDescent="0.2">
      <c r="A96" t="s">
        <v>356</v>
      </c>
      <c r="B96" t="s">
        <v>357</v>
      </c>
      <c r="C96" t="s">
        <v>369</v>
      </c>
      <c r="D96" t="str">
        <f t="shared" si="1"/>
        <v>10</v>
      </c>
      <c r="E96" t="s">
        <v>326</v>
      </c>
      <c r="F96" t="s">
        <v>359</v>
      </c>
      <c r="G96" s="5">
        <v>116</v>
      </c>
    </row>
    <row r="97" spans="1:7" x14ac:dyDescent="0.2">
      <c r="A97" t="s">
        <v>356</v>
      </c>
      <c r="B97" t="s">
        <v>357</v>
      </c>
      <c r="C97" t="s">
        <v>370</v>
      </c>
      <c r="D97" t="str">
        <f t="shared" si="1"/>
        <v>10</v>
      </c>
      <c r="E97" t="s">
        <v>320</v>
      </c>
      <c r="F97" t="s">
        <v>359</v>
      </c>
      <c r="G97" s="5">
        <v>989</v>
      </c>
    </row>
    <row r="98" spans="1:7" x14ac:dyDescent="0.2">
      <c r="A98" t="s">
        <v>356</v>
      </c>
      <c r="B98" t="s">
        <v>357</v>
      </c>
      <c r="C98" t="s">
        <v>370</v>
      </c>
      <c r="D98" t="str">
        <f t="shared" si="1"/>
        <v>10</v>
      </c>
      <c r="E98" t="s">
        <v>320</v>
      </c>
      <c r="F98" t="s">
        <v>371</v>
      </c>
      <c r="G98" s="5">
        <v>70</v>
      </c>
    </row>
    <row r="99" spans="1:7" x14ac:dyDescent="0.2">
      <c r="A99" t="s">
        <v>356</v>
      </c>
      <c r="B99" t="s">
        <v>357</v>
      </c>
      <c r="C99" t="s">
        <v>370</v>
      </c>
      <c r="D99" t="str">
        <f t="shared" si="1"/>
        <v>10</v>
      </c>
      <c r="E99" t="s">
        <v>320</v>
      </c>
      <c r="F99" t="s">
        <v>372</v>
      </c>
      <c r="G99" s="5">
        <v>75</v>
      </c>
    </row>
    <row r="100" spans="1:7" x14ac:dyDescent="0.2">
      <c r="A100" t="s">
        <v>356</v>
      </c>
      <c r="B100" t="s">
        <v>357</v>
      </c>
      <c r="C100" t="s">
        <v>370</v>
      </c>
      <c r="D100" t="str">
        <f t="shared" si="1"/>
        <v>10</v>
      </c>
      <c r="E100" t="s">
        <v>320</v>
      </c>
      <c r="F100" t="s">
        <v>373</v>
      </c>
      <c r="G100" s="5">
        <v>214</v>
      </c>
    </row>
    <row r="101" spans="1:7" x14ac:dyDescent="0.2">
      <c r="A101" t="s">
        <v>356</v>
      </c>
      <c r="B101" t="s">
        <v>357</v>
      </c>
      <c r="C101" t="s">
        <v>370</v>
      </c>
      <c r="D101" t="str">
        <f t="shared" si="1"/>
        <v>10</v>
      </c>
      <c r="E101" t="s">
        <v>320</v>
      </c>
      <c r="F101" t="s">
        <v>374</v>
      </c>
      <c r="G101" s="5">
        <v>144</v>
      </c>
    </row>
    <row r="102" spans="1:7" x14ac:dyDescent="0.2">
      <c r="A102" t="s">
        <v>356</v>
      </c>
      <c r="B102" t="s">
        <v>357</v>
      </c>
      <c r="C102" t="s">
        <v>370</v>
      </c>
      <c r="D102" t="str">
        <f t="shared" si="1"/>
        <v>10</v>
      </c>
      <c r="E102" t="s">
        <v>324</v>
      </c>
      <c r="F102" t="s">
        <v>359</v>
      </c>
      <c r="G102" s="5">
        <v>158</v>
      </c>
    </row>
    <row r="103" spans="1:7" x14ac:dyDescent="0.2">
      <c r="A103" t="s">
        <v>356</v>
      </c>
      <c r="B103" t="s">
        <v>357</v>
      </c>
      <c r="C103" t="s">
        <v>370</v>
      </c>
      <c r="D103" t="str">
        <f t="shared" si="1"/>
        <v>10</v>
      </c>
      <c r="E103" t="s">
        <v>324</v>
      </c>
      <c r="F103" t="s">
        <v>371</v>
      </c>
      <c r="G103" s="5">
        <v>11</v>
      </c>
    </row>
    <row r="104" spans="1:7" x14ac:dyDescent="0.2">
      <c r="A104" t="s">
        <v>356</v>
      </c>
      <c r="B104" t="s">
        <v>357</v>
      </c>
      <c r="C104" t="s">
        <v>370</v>
      </c>
      <c r="D104" t="str">
        <f t="shared" si="1"/>
        <v>10</v>
      </c>
      <c r="E104" t="s">
        <v>324</v>
      </c>
      <c r="F104" t="s">
        <v>372</v>
      </c>
      <c r="G104" s="5">
        <v>12</v>
      </c>
    </row>
    <row r="105" spans="1:7" x14ac:dyDescent="0.2">
      <c r="A105" t="s">
        <v>356</v>
      </c>
      <c r="B105" t="s">
        <v>357</v>
      </c>
      <c r="C105" t="s">
        <v>370</v>
      </c>
      <c r="D105" t="str">
        <f t="shared" si="1"/>
        <v>10</v>
      </c>
      <c r="E105" t="s">
        <v>324</v>
      </c>
      <c r="F105" t="s">
        <v>373</v>
      </c>
      <c r="G105" s="5">
        <v>34</v>
      </c>
    </row>
    <row r="106" spans="1:7" x14ac:dyDescent="0.2">
      <c r="A106" t="s">
        <v>356</v>
      </c>
      <c r="B106" t="s">
        <v>357</v>
      </c>
      <c r="C106" t="s">
        <v>370</v>
      </c>
      <c r="D106" t="str">
        <f t="shared" si="1"/>
        <v>10</v>
      </c>
      <c r="E106" t="s">
        <v>324</v>
      </c>
      <c r="F106" t="s">
        <v>374</v>
      </c>
      <c r="G106" s="5">
        <v>23</v>
      </c>
    </row>
    <row r="107" spans="1:7" x14ac:dyDescent="0.2">
      <c r="A107" t="s">
        <v>356</v>
      </c>
      <c r="B107" t="s">
        <v>357</v>
      </c>
      <c r="C107" t="s">
        <v>370</v>
      </c>
      <c r="D107" t="str">
        <f t="shared" si="1"/>
        <v>10</v>
      </c>
      <c r="E107" t="s">
        <v>326</v>
      </c>
      <c r="F107" t="s">
        <v>359</v>
      </c>
      <c r="G107" s="5">
        <v>162</v>
      </c>
    </row>
    <row r="108" spans="1:7" x14ac:dyDescent="0.2">
      <c r="A108" t="s">
        <v>356</v>
      </c>
      <c r="B108" t="s">
        <v>357</v>
      </c>
      <c r="C108" t="s">
        <v>370</v>
      </c>
      <c r="D108" t="str">
        <f t="shared" si="1"/>
        <v>10</v>
      </c>
      <c r="E108" t="s">
        <v>326</v>
      </c>
      <c r="F108" t="s">
        <v>371</v>
      </c>
      <c r="G108" s="5">
        <v>11</v>
      </c>
    </row>
    <row r="109" spans="1:7" x14ac:dyDescent="0.2">
      <c r="A109" t="s">
        <v>356</v>
      </c>
      <c r="B109" t="s">
        <v>357</v>
      </c>
      <c r="C109" t="s">
        <v>370</v>
      </c>
      <c r="D109" t="str">
        <f t="shared" si="1"/>
        <v>10</v>
      </c>
      <c r="E109" t="s">
        <v>326</v>
      </c>
      <c r="F109" t="s">
        <v>372</v>
      </c>
      <c r="G109" s="5">
        <v>12</v>
      </c>
    </row>
    <row r="110" spans="1:7" x14ac:dyDescent="0.2">
      <c r="A110" t="s">
        <v>356</v>
      </c>
      <c r="B110" t="s">
        <v>357</v>
      </c>
      <c r="C110" t="s">
        <v>370</v>
      </c>
      <c r="D110" t="str">
        <f t="shared" si="1"/>
        <v>10</v>
      </c>
      <c r="E110" t="s">
        <v>326</v>
      </c>
      <c r="F110" t="s">
        <v>373</v>
      </c>
      <c r="G110" s="5">
        <v>35</v>
      </c>
    </row>
    <row r="111" spans="1:7" x14ac:dyDescent="0.2">
      <c r="A111" t="s">
        <v>356</v>
      </c>
      <c r="B111" t="s">
        <v>357</v>
      </c>
      <c r="C111" t="s">
        <v>370</v>
      </c>
      <c r="D111" t="str">
        <f t="shared" si="1"/>
        <v>10</v>
      </c>
      <c r="E111" t="s">
        <v>326</v>
      </c>
      <c r="F111" t="s">
        <v>374</v>
      </c>
      <c r="G111" s="5">
        <v>24</v>
      </c>
    </row>
    <row r="112" spans="1:7" x14ac:dyDescent="0.2">
      <c r="A112" t="s">
        <v>356</v>
      </c>
      <c r="B112" t="s">
        <v>357</v>
      </c>
      <c r="C112" t="s">
        <v>370</v>
      </c>
      <c r="D112" t="str">
        <f t="shared" si="1"/>
        <v>11</v>
      </c>
      <c r="E112" t="s">
        <v>344</v>
      </c>
      <c r="F112" t="s">
        <v>359</v>
      </c>
      <c r="G112" s="5">
        <v>15</v>
      </c>
    </row>
    <row r="113" spans="1:7" x14ac:dyDescent="0.2">
      <c r="A113" t="s">
        <v>356</v>
      </c>
      <c r="B113" t="s">
        <v>357</v>
      </c>
      <c r="C113" t="s">
        <v>370</v>
      </c>
      <c r="D113" t="str">
        <f t="shared" si="1"/>
        <v>11</v>
      </c>
      <c r="E113" t="s">
        <v>360</v>
      </c>
      <c r="F113" t="s">
        <v>359</v>
      </c>
      <c r="G113" s="5">
        <v>9</v>
      </c>
    </row>
    <row r="114" spans="1:7" x14ac:dyDescent="0.2">
      <c r="A114" t="s">
        <v>356</v>
      </c>
      <c r="B114" t="s">
        <v>357</v>
      </c>
      <c r="C114" t="s">
        <v>370</v>
      </c>
      <c r="D114" t="str">
        <f t="shared" si="1"/>
        <v>11</v>
      </c>
      <c r="E114" t="s">
        <v>330</v>
      </c>
      <c r="F114" t="s">
        <v>359</v>
      </c>
      <c r="G114" s="5">
        <v>10</v>
      </c>
    </row>
    <row r="115" spans="1:7" x14ac:dyDescent="0.2">
      <c r="A115" t="s">
        <v>356</v>
      </c>
      <c r="B115" t="s">
        <v>357</v>
      </c>
      <c r="C115" t="s">
        <v>370</v>
      </c>
      <c r="D115" t="str">
        <f t="shared" si="1"/>
        <v>11</v>
      </c>
      <c r="E115" t="s">
        <v>331</v>
      </c>
      <c r="F115" t="s">
        <v>359</v>
      </c>
      <c r="G115" s="5">
        <v>5</v>
      </c>
    </row>
    <row r="116" spans="1:7" x14ac:dyDescent="0.2">
      <c r="A116" t="s">
        <v>356</v>
      </c>
      <c r="B116" t="s">
        <v>357</v>
      </c>
      <c r="C116" t="s">
        <v>370</v>
      </c>
      <c r="D116" t="str">
        <f t="shared" si="1"/>
        <v>14</v>
      </c>
      <c r="E116" t="s">
        <v>338</v>
      </c>
      <c r="F116" t="s">
        <v>373</v>
      </c>
      <c r="G116" s="5">
        <v>-350</v>
      </c>
    </row>
    <row r="117" spans="1:7" x14ac:dyDescent="0.2">
      <c r="A117" t="s">
        <v>356</v>
      </c>
      <c r="B117" t="s">
        <v>357</v>
      </c>
      <c r="C117" t="s">
        <v>375</v>
      </c>
      <c r="D117" t="str">
        <f t="shared" si="1"/>
        <v>11</v>
      </c>
      <c r="E117" t="s">
        <v>376</v>
      </c>
      <c r="F117" t="s">
        <v>377</v>
      </c>
      <c r="G117" s="5">
        <v>20</v>
      </c>
    </row>
    <row r="118" spans="1:7" x14ac:dyDescent="0.2">
      <c r="A118" t="s">
        <v>356</v>
      </c>
      <c r="B118" t="s">
        <v>357</v>
      </c>
      <c r="C118" t="s">
        <v>375</v>
      </c>
      <c r="D118" t="str">
        <f t="shared" si="1"/>
        <v>11</v>
      </c>
      <c r="E118" t="s">
        <v>330</v>
      </c>
      <c r="F118" t="s">
        <v>377</v>
      </c>
      <c r="G118" s="5">
        <v>279</v>
      </c>
    </row>
    <row r="119" spans="1:7" x14ac:dyDescent="0.2">
      <c r="A119" t="s">
        <v>356</v>
      </c>
      <c r="B119" t="s">
        <v>357</v>
      </c>
      <c r="C119" t="s">
        <v>375</v>
      </c>
      <c r="D119" t="str">
        <f t="shared" si="1"/>
        <v>11</v>
      </c>
      <c r="E119" t="s">
        <v>333</v>
      </c>
      <c r="F119" t="s">
        <v>377</v>
      </c>
      <c r="G119" s="5">
        <v>30</v>
      </c>
    </row>
    <row r="120" spans="1:7" x14ac:dyDescent="0.2">
      <c r="A120" t="s">
        <v>356</v>
      </c>
      <c r="B120" t="s">
        <v>357</v>
      </c>
      <c r="C120" t="s">
        <v>375</v>
      </c>
      <c r="D120" t="str">
        <f t="shared" si="1"/>
        <v>14</v>
      </c>
      <c r="E120" t="s">
        <v>350</v>
      </c>
      <c r="F120" t="s">
        <v>372</v>
      </c>
      <c r="G120" s="5">
        <v>500</v>
      </c>
    </row>
    <row r="121" spans="1:7" x14ac:dyDescent="0.2">
      <c r="A121" t="s">
        <v>356</v>
      </c>
      <c r="B121" t="s">
        <v>357</v>
      </c>
      <c r="C121" t="s">
        <v>375</v>
      </c>
      <c r="D121" t="str">
        <f t="shared" si="1"/>
        <v>14</v>
      </c>
      <c r="E121" t="s">
        <v>350</v>
      </c>
      <c r="F121" t="s">
        <v>378</v>
      </c>
      <c r="G121" s="5">
        <v>1400</v>
      </c>
    </row>
    <row r="122" spans="1:7" x14ac:dyDescent="0.2">
      <c r="A122" t="s">
        <v>356</v>
      </c>
      <c r="B122" t="s">
        <v>357</v>
      </c>
      <c r="C122" t="s">
        <v>375</v>
      </c>
      <c r="D122" t="str">
        <f t="shared" si="1"/>
        <v>17</v>
      </c>
      <c r="E122" t="s">
        <v>379</v>
      </c>
      <c r="F122" t="s">
        <v>377</v>
      </c>
      <c r="G122" s="5">
        <v>-250</v>
      </c>
    </row>
    <row r="123" spans="1:7" x14ac:dyDescent="0.2">
      <c r="A123" t="s">
        <v>356</v>
      </c>
      <c r="B123" t="s">
        <v>357</v>
      </c>
      <c r="C123" t="s">
        <v>380</v>
      </c>
      <c r="D123" t="str">
        <f t="shared" si="1"/>
        <v>10</v>
      </c>
      <c r="E123" t="s">
        <v>320</v>
      </c>
      <c r="F123" t="s">
        <v>359</v>
      </c>
      <c r="G123" s="5">
        <v>715</v>
      </c>
    </row>
    <row r="124" spans="1:7" x14ac:dyDescent="0.2">
      <c r="A124" t="s">
        <v>356</v>
      </c>
      <c r="B124" t="s">
        <v>357</v>
      </c>
      <c r="C124" t="s">
        <v>380</v>
      </c>
      <c r="D124" t="str">
        <f t="shared" si="1"/>
        <v>10</v>
      </c>
      <c r="E124" t="s">
        <v>324</v>
      </c>
      <c r="F124" t="s">
        <v>359</v>
      </c>
      <c r="G124" s="5">
        <v>114</v>
      </c>
    </row>
    <row r="125" spans="1:7" x14ac:dyDescent="0.2">
      <c r="A125" t="s">
        <v>356</v>
      </c>
      <c r="B125" t="s">
        <v>357</v>
      </c>
      <c r="C125" t="s">
        <v>380</v>
      </c>
      <c r="D125" t="str">
        <f t="shared" si="1"/>
        <v>10</v>
      </c>
      <c r="E125" t="s">
        <v>326</v>
      </c>
      <c r="F125" t="s">
        <v>359</v>
      </c>
      <c r="G125" s="5">
        <v>117</v>
      </c>
    </row>
    <row r="126" spans="1:7" x14ac:dyDescent="0.2">
      <c r="A126" t="s">
        <v>356</v>
      </c>
      <c r="B126" t="s">
        <v>357</v>
      </c>
      <c r="C126" t="s">
        <v>380</v>
      </c>
      <c r="D126" t="str">
        <f t="shared" si="1"/>
        <v>11</v>
      </c>
      <c r="E126" t="s">
        <v>328</v>
      </c>
      <c r="F126" t="s">
        <v>381</v>
      </c>
      <c r="G126" s="5">
        <v>140</v>
      </c>
    </row>
    <row r="127" spans="1:7" x14ac:dyDescent="0.2">
      <c r="A127" t="s">
        <v>356</v>
      </c>
      <c r="B127" t="s">
        <v>357</v>
      </c>
      <c r="C127" t="s">
        <v>380</v>
      </c>
      <c r="D127" t="str">
        <f t="shared" si="1"/>
        <v>11</v>
      </c>
      <c r="E127" t="s">
        <v>330</v>
      </c>
      <c r="F127" t="s">
        <v>381</v>
      </c>
      <c r="G127" s="5">
        <v>5</v>
      </c>
    </row>
    <row r="128" spans="1:7" x14ac:dyDescent="0.2">
      <c r="A128" t="s">
        <v>356</v>
      </c>
      <c r="B128" t="s">
        <v>357</v>
      </c>
      <c r="C128" t="s">
        <v>380</v>
      </c>
      <c r="D128" t="str">
        <f t="shared" si="1"/>
        <v>16</v>
      </c>
      <c r="E128" t="s">
        <v>382</v>
      </c>
      <c r="F128" t="s">
        <v>381</v>
      </c>
      <c r="G128" s="5">
        <v>-500</v>
      </c>
    </row>
    <row r="129" spans="1:7" x14ac:dyDescent="0.2">
      <c r="A129" t="s">
        <v>356</v>
      </c>
      <c r="B129" t="s">
        <v>357</v>
      </c>
      <c r="C129" t="s">
        <v>383</v>
      </c>
      <c r="D129" t="str">
        <f t="shared" si="1"/>
        <v>10</v>
      </c>
      <c r="E129" t="s">
        <v>320</v>
      </c>
      <c r="F129" t="s">
        <v>384</v>
      </c>
      <c r="G129" s="5">
        <v>696</v>
      </c>
    </row>
    <row r="130" spans="1:7" x14ac:dyDescent="0.2">
      <c r="A130" t="s">
        <v>356</v>
      </c>
      <c r="B130" t="s">
        <v>357</v>
      </c>
      <c r="C130" t="s">
        <v>383</v>
      </c>
      <c r="D130" t="str">
        <f t="shared" si="1"/>
        <v>10</v>
      </c>
      <c r="E130" t="s">
        <v>324</v>
      </c>
      <c r="F130" t="s">
        <v>384</v>
      </c>
      <c r="G130" s="5">
        <v>111</v>
      </c>
    </row>
    <row r="131" spans="1:7" x14ac:dyDescent="0.2">
      <c r="A131" t="s">
        <v>356</v>
      </c>
      <c r="B131" t="s">
        <v>357</v>
      </c>
      <c r="C131" t="s">
        <v>383</v>
      </c>
      <c r="D131" t="str">
        <f t="shared" ref="D131:D194" si="2">LEFT(E131,2)</f>
        <v>10</v>
      </c>
      <c r="E131" t="s">
        <v>326</v>
      </c>
      <c r="F131" t="s">
        <v>384</v>
      </c>
      <c r="G131" s="5">
        <v>114</v>
      </c>
    </row>
    <row r="132" spans="1:7" x14ac:dyDescent="0.2">
      <c r="A132" t="s">
        <v>356</v>
      </c>
      <c r="B132" t="s">
        <v>357</v>
      </c>
      <c r="C132" t="s">
        <v>383</v>
      </c>
      <c r="D132" t="str">
        <f t="shared" si="2"/>
        <v>11</v>
      </c>
      <c r="E132" t="s">
        <v>344</v>
      </c>
      <c r="F132" t="s">
        <v>384</v>
      </c>
      <c r="G132" s="5">
        <v>5</v>
      </c>
    </row>
    <row r="133" spans="1:7" x14ac:dyDescent="0.2">
      <c r="A133" t="s">
        <v>356</v>
      </c>
      <c r="B133" t="s">
        <v>357</v>
      </c>
      <c r="C133" t="s">
        <v>383</v>
      </c>
      <c r="D133" t="str">
        <f t="shared" si="2"/>
        <v>11</v>
      </c>
      <c r="E133" t="s">
        <v>327</v>
      </c>
      <c r="F133" t="s">
        <v>384</v>
      </c>
      <c r="G133" s="5">
        <v>2</v>
      </c>
    </row>
    <row r="134" spans="1:7" x14ac:dyDescent="0.2">
      <c r="A134" t="s">
        <v>356</v>
      </c>
      <c r="B134" t="s">
        <v>357</v>
      </c>
      <c r="C134" t="s">
        <v>383</v>
      </c>
      <c r="D134" t="str">
        <f t="shared" si="2"/>
        <v>11</v>
      </c>
      <c r="E134" t="s">
        <v>328</v>
      </c>
      <c r="F134" t="s">
        <v>384</v>
      </c>
      <c r="G134" s="5">
        <v>300</v>
      </c>
    </row>
    <row r="135" spans="1:7" x14ac:dyDescent="0.2">
      <c r="A135" t="s">
        <v>356</v>
      </c>
      <c r="B135" t="s">
        <v>357</v>
      </c>
      <c r="C135" t="s">
        <v>383</v>
      </c>
      <c r="D135" t="str">
        <f t="shared" si="2"/>
        <v>11</v>
      </c>
      <c r="E135" t="s">
        <v>329</v>
      </c>
      <c r="F135" t="s">
        <v>384</v>
      </c>
      <c r="G135" s="5">
        <v>45</v>
      </c>
    </row>
    <row r="136" spans="1:7" x14ac:dyDescent="0.2">
      <c r="A136" t="s">
        <v>356</v>
      </c>
      <c r="B136" t="s">
        <v>357</v>
      </c>
      <c r="C136" t="s">
        <v>383</v>
      </c>
      <c r="D136" t="str">
        <f t="shared" si="2"/>
        <v>11</v>
      </c>
      <c r="E136" t="s">
        <v>330</v>
      </c>
      <c r="F136" t="s">
        <v>384</v>
      </c>
      <c r="G136" s="5">
        <v>120</v>
      </c>
    </row>
    <row r="137" spans="1:7" x14ac:dyDescent="0.2">
      <c r="A137" t="s">
        <v>356</v>
      </c>
      <c r="B137" t="s">
        <v>357</v>
      </c>
      <c r="C137" t="s">
        <v>383</v>
      </c>
      <c r="D137" t="str">
        <f t="shared" si="2"/>
        <v>11</v>
      </c>
      <c r="E137" t="s">
        <v>331</v>
      </c>
      <c r="F137" t="s">
        <v>384</v>
      </c>
      <c r="G137" s="5">
        <v>8</v>
      </c>
    </row>
    <row r="138" spans="1:7" x14ac:dyDescent="0.2">
      <c r="A138" t="s">
        <v>356</v>
      </c>
      <c r="B138" t="s">
        <v>357</v>
      </c>
      <c r="C138" t="s">
        <v>383</v>
      </c>
      <c r="D138" t="str">
        <f t="shared" si="2"/>
        <v>11</v>
      </c>
      <c r="E138" t="s">
        <v>332</v>
      </c>
      <c r="F138" t="s">
        <v>384</v>
      </c>
      <c r="G138" s="5">
        <v>6</v>
      </c>
    </row>
    <row r="139" spans="1:7" x14ac:dyDescent="0.2">
      <c r="A139" t="s">
        <v>356</v>
      </c>
      <c r="B139" t="s">
        <v>357</v>
      </c>
      <c r="C139" t="s">
        <v>383</v>
      </c>
      <c r="D139" t="str">
        <f t="shared" si="2"/>
        <v>11</v>
      </c>
      <c r="E139" t="s">
        <v>333</v>
      </c>
      <c r="F139" t="s">
        <v>384</v>
      </c>
      <c r="G139" s="5">
        <v>30</v>
      </c>
    </row>
    <row r="140" spans="1:7" x14ac:dyDescent="0.2">
      <c r="A140" t="s">
        <v>356</v>
      </c>
      <c r="B140" t="s">
        <v>357</v>
      </c>
      <c r="C140" t="s">
        <v>383</v>
      </c>
      <c r="D140" t="str">
        <f t="shared" si="2"/>
        <v>11</v>
      </c>
      <c r="E140" t="s">
        <v>335</v>
      </c>
      <c r="F140" t="s">
        <v>384</v>
      </c>
      <c r="G140" s="5">
        <v>150</v>
      </c>
    </row>
    <row r="141" spans="1:7" x14ac:dyDescent="0.2">
      <c r="A141" t="s">
        <v>356</v>
      </c>
      <c r="B141" t="s">
        <v>357</v>
      </c>
      <c r="C141" t="s">
        <v>383</v>
      </c>
      <c r="D141" t="str">
        <f t="shared" si="2"/>
        <v>14</v>
      </c>
      <c r="E141" t="s">
        <v>337</v>
      </c>
      <c r="F141" t="s">
        <v>384</v>
      </c>
      <c r="G141" s="5">
        <v>33</v>
      </c>
    </row>
    <row r="142" spans="1:7" x14ac:dyDescent="0.2">
      <c r="A142" t="s">
        <v>356</v>
      </c>
      <c r="B142" t="s">
        <v>357</v>
      </c>
      <c r="C142" t="s">
        <v>385</v>
      </c>
      <c r="D142" t="str">
        <f t="shared" si="2"/>
        <v>11</v>
      </c>
      <c r="E142" t="s">
        <v>327</v>
      </c>
      <c r="F142" t="s">
        <v>321</v>
      </c>
      <c r="G142" s="5">
        <v>10</v>
      </c>
    </row>
    <row r="143" spans="1:7" x14ac:dyDescent="0.2">
      <c r="A143" t="s">
        <v>356</v>
      </c>
      <c r="B143" t="s">
        <v>357</v>
      </c>
      <c r="C143" t="s">
        <v>385</v>
      </c>
      <c r="D143" t="str">
        <f t="shared" si="2"/>
        <v>11</v>
      </c>
      <c r="E143" t="s">
        <v>376</v>
      </c>
      <c r="F143" t="s">
        <v>321</v>
      </c>
      <c r="G143" s="5">
        <v>41</v>
      </c>
    </row>
    <row r="144" spans="1:7" x14ac:dyDescent="0.2">
      <c r="A144" t="s">
        <v>356</v>
      </c>
      <c r="B144" t="s">
        <v>357</v>
      </c>
      <c r="C144" t="s">
        <v>385</v>
      </c>
      <c r="D144" t="str">
        <f t="shared" si="2"/>
        <v>11</v>
      </c>
      <c r="E144" t="s">
        <v>330</v>
      </c>
      <c r="F144" t="s">
        <v>321</v>
      </c>
      <c r="G144" s="5">
        <v>30</v>
      </c>
    </row>
    <row r="145" spans="1:7" x14ac:dyDescent="0.2">
      <c r="A145" t="s">
        <v>356</v>
      </c>
      <c r="B145" t="s">
        <v>357</v>
      </c>
      <c r="C145" t="s">
        <v>385</v>
      </c>
      <c r="D145" t="str">
        <f t="shared" si="2"/>
        <v>11</v>
      </c>
      <c r="E145" t="s">
        <v>331</v>
      </c>
      <c r="F145" t="s">
        <v>321</v>
      </c>
      <c r="G145" s="5">
        <v>4</v>
      </c>
    </row>
    <row r="146" spans="1:7" x14ac:dyDescent="0.2">
      <c r="A146" t="s">
        <v>356</v>
      </c>
      <c r="B146" t="s">
        <v>357</v>
      </c>
      <c r="C146" t="s">
        <v>385</v>
      </c>
      <c r="D146" t="str">
        <f t="shared" si="2"/>
        <v>11</v>
      </c>
      <c r="E146" t="s">
        <v>332</v>
      </c>
      <c r="F146" t="s">
        <v>321</v>
      </c>
      <c r="G146" s="5">
        <v>4</v>
      </c>
    </row>
    <row r="147" spans="1:7" x14ac:dyDescent="0.2">
      <c r="A147" t="s">
        <v>356</v>
      </c>
      <c r="B147" t="s">
        <v>357</v>
      </c>
      <c r="C147" t="s">
        <v>385</v>
      </c>
      <c r="D147" t="str">
        <f t="shared" si="2"/>
        <v>11</v>
      </c>
      <c r="E147" t="s">
        <v>333</v>
      </c>
      <c r="F147" t="s">
        <v>321</v>
      </c>
      <c r="G147" s="5">
        <v>40</v>
      </c>
    </row>
    <row r="148" spans="1:7" x14ac:dyDescent="0.2">
      <c r="A148" t="s">
        <v>356</v>
      </c>
      <c r="B148" t="s">
        <v>386</v>
      </c>
      <c r="C148" t="s">
        <v>387</v>
      </c>
      <c r="D148" t="str">
        <f t="shared" si="2"/>
        <v>10</v>
      </c>
      <c r="E148" t="s">
        <v>320</v>
      </c>
      <c r="F148" t="s">
        <v>359</v>
      </c>
      <c r="G148" s="5">
        <v>687</v>
      </c>
    </row>
    <row r="149" spans="1:7" x14ac:dyDescent="0.2">
      <c r="A149" t="s">
        <v>356</v>
      </c>
      <c r="B149" t="s">
        <v>386</v>
      </c>
      <c r="C149" t="s">
        <v>387</v>
      </c>
      <c r="D149" t="str">
        <f t="shared" si="2"/>
        <v>10</v>
      </c>
      <c r="E149" t="s">
        <v>320</v>
      </c>
      <c r="F149" t="s">
        <v>381</v>
      </c>
      <c r="G149" s="5">
        <v>1154</v>
      </c>
    </row>
    <row r="150" spans="1:7" x14ac:dyDescent="0.2">
      <c r="A150" t="s">
        <v>356</v>
      </c>
      <c r="B150" t="s">
        <v>386</v>
      </c>
      <c r="C150" t="s">
        <v>387</v>
      </c>
      <c r="D150" t="str">
        <f t="shared" si="2"/>
        <v>10</v>
      </c>
      <c r="E150" t="s">
        <v>320</v>
      </c>
      <c r="F150" t="s">
        <v>384</v>
      </c>
      <c r="G150" s="5">
        <v>563</v>
      </c>
    </row>
    <row r="151" spans="1:7" x14ac:dyDescent="0.2">
      <c r="A151" t="s">
        <v>356</v>
      </c>
      <c r="B151" t="s">
        <v>386</v>
      </c>
      <c r="C151" t="s">
        <v>387</v>
      </c>
      <c r="D151" t="str">
        <f t="shared" si="2"/>
        <v>10</v>
      </c>
      <c r="E151" t="s">
        <v>322</v>
      </c>
      <c r="F151" t="s">
        <v>359</v>
      </c>
      <c r="G151" s="5">
        <v>10</v>
      </c>
    </row>
    <row r="152" spans="1:7" x14ac:dyDescent="0.2">
      <c r="A152" t="s">
        <v>356</v>
      </c>
      <c r="B152" t="s">
        <v>386</v>
      </c>
      <c r="C152" t="s">
        <v>387</v>
      </c>
      <c r="D152" t="str">
        <f t="shared" si="2"/>
        <v>10</v>
      </c>
      <c r="E152" t="s">
        <v>324</v>
      </c>
      <c r="F152" t="s">
        <v>359</v>
      </c>
      <c r="G152" s="5">
        <v>110</v>
      </c>
    </row>
    <row r="153" spans="1:7" x14ac:dyDescent="0.2">
      <c r="A153" t="s">
        <v>356</v>
      </c>
      <c r="B153" t="s">
        <v>386</v>
      </c>
      <c r="C153" t="s">
        <v>387</v>
      </c>
      <c r="D153" t="str">
        <f t="shared" si="2"/>
        <v>10</v>
      </c>
      <c r="E153" t="s">
        <v>324</v>
      </c>
      <c r="F153" t="s">
        <v>381</v>
      </c>
      <c r="G153" s="5">
        <v>185</v>
      </c>
    </row>
    <row r="154" spans="1:7" x14ac:dyDescent="0.2">
      <c r="A154" t="s">
        <v>356</v>
      </c>
      <c r="B154" t="s">
        <v>386</v>
      </c>
      <c r="C154" t="s">
        <v>387</v>
      </c>
      <c r="D154" t="str">
        <f t="shared" si="2"/>
        <v>10</v>
      </c>
      <c r="E154" t="s">
        <v>324</v>
      </c>
      <c r="F154" t="s">
        <v>384</v>
      </c>
      <c r="G154" s="5">
        <v>90</v>
      </c>
    </row>
    <row r="155" spans="1:7" x14ac:dyDescent="0.2">
      <c r="A155" t="s">
        <v>356</v>
      </c>
      <c r="B155" t="s">
        <v>386</v>
      </c>
      <c r="C155" t="s">
        <v>387</v>
      </c>
      <c r="D155" t="str">
        <f t="shared" si="2"/>
        <v>10</v>
      </c>
      <c r="E155" t="s">
        <v>326</v>
      </c>
      <c r="F155" t="s">
        <v>359</v>
      </c>
      <c r="G155" s="5">
        <v>114</v>
      </c>
    </row>
    <row r="156" spans="1:7" x14ac:dyDescent="0.2">
      <c r="A156" t="s">
        <v>356</v>
      </c>
      <c r="B156" t="s">
        <v>386</v>
      </c>
      <c r="C156" t="s">
        <v>387</v>
      </c>
      <c r="D156" t="str">
        <f t="shared" si="2"/>
        <v>10</v>
      </c>
      <c r="E156" t="s">
        <v>326</v>
      </c>
      <c r="F156" t="s">
        <v>381</v>
      </c>
      <c r="G156" s="5">
        <v>189</v>
      </c>
    </row>
    <row r="157" spans="1:7" x14ac:dyDescent="0.2">
      <c r="A157" t="s">
        <v>356</v>
      </c>
      <c r="B157" t="s">
        <v>386</v>
      </c>
      <c r="C157" t="s">
        <v>387</v>
      </c>
      <c r="D157" t="str">
        <f t="shared" si="2"/>
        <v>10</v>
      </c>
      <c r="E157" t="s">
        <v>326</v>
      </c>
      <c r="F157" t="s">
        <v>384</v>
      </c>
      <c r="G157" s="5">
        <v>92</v>
      </c>
    </row>
    <row r="158" spans="1:7" x14ac:dyDescent="0.2">
      <c r="A158" t="s">
        <v>356</v>
      </c>
      <c r="B158" t="s">
        <v>386</v>
      </c>
      <c r="C158" t="s">
        <v>387</v>
      </c>
      <c r="D158" t="str">
        <f t="shared" si="2"/>
        <v>11</v>
      </c>
      <c r="E158" t="s">
        <v>328</v>
      </c>
      <c r="F158" t="s">
        <v>359</v>
      </c>
      <c r="G158" s="5">
        <v>190</v>
      </c>
    </row>
    <row r="159" spans="1:7" x14ac:dyDescent="0.2">
      <c r="A159" t="s">
        <v>356</v>
      </c>
      <c r="B159" t="s">
        <v>386</v>
      </c>
      <c r="C159" t="s">
        <v>387</v>
      </c>
      <c r="D159" t="str">
        <f t="shared" si="2"/>
        <v>11</v>
      </c>
      <c r="E159" t="s">
        <v>360</v>
      </c>
      <c r="F159" t="s">
        <v>359</v>
      </c>
      <c r="G159" s="5">
        <v>269</v>
      </c>
    </row>
    <row r="160" spans="1:7" x14ac:dyDescent="0.2">
      <c r="A160" t="s">
        <v>356</v>
      </c>
      <c r="B160" t="s">
        <v>386</v>
      </c>
      <c r="C160" t="s">
        <v>387</v>
      </c>
      <c r="D160" t="str">
        <f t="shared" si="2"/>
        <v>11</v>
      </c>
      <c r="E160" t="s">
        <v>329</v>
      </c>
      <c r="F160" t="s">
        <v>359</v>
      </c>
      <c r="G160" s="5">
        <v>70</v>
      </c>
    </row>
    <row r="161" spans="1:7" x14ac:dyDescent="0.2">
      <c r="A161" t="s">
        <v>356</v>
      </c>
      <c r="B161" t="s">
        <v>386</v>
      </c>
      <c r="C161" t="s">
        <v>387</v>
      </c>
      <c r="D161" t="str">
        <f t="shared" si="2"/>
        <v>11</v>
      </c>
      <c r="E161" t="s">
        <v>330</v>
      </c>
      <c r="F161" t="s">
        <v>359</v>
      </c>
      <c r="G161" s="5">
        <v>45</v>
      </c>
    </row>
    <row r="162" spans="1:7" x14ac:dyDescent="0.2">
      <c r="A162" t="s">
        <v>356</v>
      </c>
      <c r="B162" t="s">
        <v>386</v>
      </c>
      <c r="C162" t="s">
        <v>387</v>
      </c>
      <c r="D162" t="str">
        <f t="shared" si="2"/>
        <v>11</v>
      </c>
      <c r="E162" t="s">
        <v>331</v>
      </c>
      <c r="F162" t="s">
        <v>359</v>
      </c>
      <c r="G162" s="5">
        <v>13</v>
      </c>
    </row>
    <row r="163" spans="1:7" x14ac:dyDescent="0.2">
      <c r="A163" t="s">
        <v>356</v>
      </c>
      <c r="B163" t="s">
        <v>386</v>
      </c>
      <c r="C163" t="s">
        <v>387</v>
      </c>
      <c r="D163" t="str">
        <f t="shared" si="2"/>
        <v>11</v>
      </c>
      <c r="E163" t="s">
        <v>332</v>
      </c>
      <c r="F163" t="s">
        <v>359</v>
      </c>
      <c r="G163" s="5">
        <v>5</v>
      </c>
    </row>
    <row r="164" spans="1:7" x14ac:dyDescent="0.2">
      <c r="A164" t="s">
        <v>356</v>
      </c>
      <c r="B164" t="s">
        <v>386</v>
      </c>
      <c r="C164" t="s">
        <v>387</v>
      </c>
      <c r="D164" t="str">
        <f t="shared" si="2"/>
        <v>11</v>
      </c>
      <c r="E164" t="s">
        <v>333</v>
      </c>
      <c r="F164" t="s">
        <v>359</v>
      </c>
      <c r="G164" s="5">
        <v>22</v>
      </c>
    </row>
    <row r="165" spans="1:7" x14ac:dyDescent="0.2">
      <c r="A165" t="s">
        <v>356</v>
      </c>
      <c r="B165" t="s">
        <v>386</v>
      </c>
      <c r="C165" t="s">
        <v>387</v>
      </c>
      <c r="D165" t="str">
        <f t="shared" si="2"/>
        <v>11</v>
      </c>
      <c r="E165" t="s">
        <v>334</v>
      </c>
      <c r="F165" t="s">
        <v>359</v>
      </c>
      <c r="G165" s="5">
        <v>10</v>
      </c>
    </row>
    <row r="166" spans="1:7" x14ac:dyDescent="0.2">
      <c r="A166" t="s">
        <v>356</v>
      </c>
      <c r="B166" t="s">
        <v>386</v>
      </c>
      <c r="C166" t="s">
        <v>387</v>
      </c>
      <c r="D166" t="str">
        <f t="shared" si="2"/>
        <v>12</v>
      </c>
      <c r="E166" t="s">
        <v>336</v>
      </c>
      <c r="F166" t="s">
        <v>359</v>
      </c>
      <c r="G166" s="5">
        <v>20</v>
      </c>
    </row>
    <row r="167" spans="1:7" x14ac:dyDescent="0.2">
      <c r="A167" t="s">
        <v>356</v>
      </c>
      <c r="B167" t="s">
        <v>386</v>
      </c>
      <c r="C167" t="s">
        <v>387</v>
      </c>
      <c r="D167" t="str">
        <f t="shared" si="2"/>
        <v>14</v>
      </c>
      <c r="E167" t="s">
        <v>337</v>
      </c>
      <c r="F167" t="s">
        <v>359</v>
      </c>
      <c r="G167" s="5">
        <v>400</v>
      </c>
    </row>
    <row r="168" spans="1:7" x14ac:dyDescent="0.2">
      <c r="A168" t="s">
        <v>356</v>
      </c>
      <c r="B168" t="s">
        <v>386</v>
      </c>
      <c r="C168" t="s">
        <v>387</v>
      </c>
      <c r="D168" t="str">
        <f t="shared" si="2"/>
        <v>14</v>
      </c>
      <c r="E168" t="s">
        <v>388</v>
      </c>
      <c r="F168" t="s">
        <v>359</v>
      </c>
      <c r="G168" s="5">
        <v>65</v>
      </c>
    </row>
    <row r="169" spans="1:7" x14ac:dyDescent="0.2">
      <c r="A169" t="s">
        <v>356</v>
      </c>
      <c r="B169" t="s">
        <v>386</v>
      </c>
      <c r="C169" t="s">
        <v>387</v>
      </c>
      <c r="D169" t="str">
        <f t="shared" si="2"/>
        <v>14</v>
      </c>
      <c r="E169" t="s">
        <v>350</v>
      </c>
      <c r="F169" t="s">
        <v>384</v>
      </c>
      <c r="G169" s="5">
        <v>1695</v>
      </c>
    </row>
    <row r="170" spans="1:7" x14ac:dyDescent="0.2">
      <c r="A170" t="s">
        <v>356</v>
      </c>
      <c r="B170" t="s">
        <v>386</v>
      </c>
      <c r="C170" t="s">
        <v>387</v>
      </c>
      <c r="D170" t="str">
        <f t="shared" si="2"/>
        <v>14</v>
      </c>
      <c r="E170" t="s">
        <v>338</v>
      </c>
      <c r="F170" t="s">
        <v>359</v>
      </c>
      <c r="G170" s="5">
        <v>-13</v>
      </c>
    </row>
    <row r="171" spans="1:7" x14ac:dyDescent="0.2">
      <c r="A171" t="s">
        <v>356</v>
      </c>
      <c r="B171" t="s">
        <v>386</v>
      </c>
      <c r="C171" t="s">
        <v>387</v>
      </c>
      <c r="D171" t="str">
        <f t="shared" si="2"/>
        <v>17</v>
      </c>
      <c r="E171" t="s">
        <v>379</v>
      </c>
      <c r="F171" t="s">
        <v>359</v>
      </c>
      <c r="G171" s="5">
        <v>-150</v>
      </c>
    </row>
    <row r="172" spans="1:7" x14ac:dyDescent="0.2">
      <c r="A172" t="s">
        <v>356</v>
      </c>
      <c r="B172" t="s">
        <v>386</v>
      </c>
      <c r="C172" t="s">
        <v>387</v>
      </c>
      <c r="D172" t="str">
        <f t="shared" si="2"/>
        <v>17</v>
      </c>
      <c r="E172" t="s">
        <v>355</v>
      </c>
      <c r="F172" t="s">
        <v>359</v>
      </c>
      <c r="G172" s="5">
        <v>-440</v>
      </c>
    </row>
    <row r="173" spans="1:7" x14ac:dyDescent="0.2">
      <c r="A173" t="s">
        <v>356</v>
      </c>
      <c r="B173" t="s">
        <v>389</v>
      </c>
      <c r="C173" t="s">
        <v>390</v>
      </c>
      <c r="D173" t="str">
        <f t="shared" si="2"/>
        <v>10</v>
      </c>
      <c r="E173" t="s">
        <v>320</v>
      </c>
      <c r="F173" t="s">
        <v>359</v>
      </c>
      <c r="G173" s="5">
        <v>4973</v>
      </c>
    </row>
    <row r="174" spans="1:7" x14ac:dyDescent="0.2">
      <c r="A174" t="s">
        <v>356</v>
      </c>
      <c r="B174" t="s">
        <v>389</v>
      </c>
      <c r="C174" t="s">
        <v>390</v>
      </c>
      <c r="D174" t="str">
        <f t="shared" si="2"/>
        <v>10</v>
      </c>
      <c r="E174" t="s">
        <v>391</v>
      </c>
      <c r="F174" t="s">
        <v>359</v>
      </c>
      <c r="G174" s="5">
        <v>390</v>
      </c>
    </row>
    <row r="175" spans="1:7" x14ac:dyDescent="0.2">
      <c r="A175" t="s">
        <v>356</v>
      </c>
      <c r="B175" t="s">
        <v>389</v>
      </c>
      <c r="C175" t="s">
        <v>390</v>
      </c>
      <c r="D175" t="str">
        <f t="shared" si="2"/>
        <v>10</v>
      </c>
      <c r="E175" t="s">
        <v>324</v>
      </c>
      <c r="F175" t="s">
        <v>359</v>
      </c>
      <c r="G175" s="5">
        <v>858</v>
      </c>
    </row>
    <row r="176" spans="1:7" x14ac:dyDescent="0.2">
      <c r="A176" t="s">
        <v>356</v>
      </c>
      <c r="B176" t="s">
        <v>389</v>
      </c>
      <c r="C176" t="s">
        <v>390</v>
      </c>
      <c r="D176" t="str">
        <f t="shared" si="2"/>
        <v>10</v>
      </c>
      <c r="E176" t="s">
        <v>326</v>
      </c>
      <c r="F176" t="s">
        <v>359</v>
      </c>
      <c r="G176" s="5">
        <v>877</v>
      </c>
    </row>
    <row r="177" spans="1:7" x14ac:dyDescent="0.2">
      <c r="A177" t="s">
        <v>356</v>
      </c>
      <c r="B177" t="s">
        <v>389</v>
      </c>
      <c r="C177" t="s">
        <v>390</v>
      </c>
      <c r="D177" t="str">
        <f t="shared" si="2"/>
        <v>11</v>
      </c>
      <c r="E177" t="s">
        <v>344</v>
      </c>
      <c r="F177" t="s">
        <v>359</v>
      </c>
      <c r="G177" s="5">
        <v>30</v>
      </c>
    </row>
    <row r="178" spans="1:7" x14ac:dyDescent="0.2">
      <c r="A178" t="s">
        <v>356</v>
      </c>
      <c r="B178" t="s">
        <v>389</v>
      </c>
      <c r="C178" t="s">
        <v>390</v>
      </c>
      <c r="D178" t="str">
        <f t="shared" si="2"/>
        <v>11</v>
      </c>
      <c r="E178" t="s">
        <v>327</v>
      </c>
      <c r="F178" t="s">
        <v>359</v>
      </c>
      <c r="G178" s="5">
        <v>5</v>
      </c>
    </row>
    <row r="179" spans="1:7" x14ac:dyDescent="0.2">
      <c r="A179" t="s">
        <v>356</v>
      </c>
      <c r="B179" t="s">
        <v>389</v>
      </c>
      <c r="C179" t="s">
        <v>390</v>
      </c>
      <c r="D179" t="str">
        <f t="shared" si="2"/>
        <v>11</v>
      </c>
      <c r="E179" t="s">
        <v>328</v>
      </c>
      <c r="F179" t="s">
        <v>359</v>
      </c>
      <c r="G179" s="5">
        <v>20</v>
      </c>
    </row>
    <row r="180" spans="1:7" x14ac:dyDescent="0.2">
      <c r="A180" t="s">
        <v>356</v>
      </c>
      <c r="B180" t="s">
        <v>389</v>
      </c>
      <c r="C180" t="s">
        <v>390</v>
      </c>
      <c r="D180" t="str">
        <f t="shared" si="2"/>
        <v>11</v>
      </c>
      <c r="E180" t="s">
        <v>392</v>
      </c>
      <c r="F180" t="s">
        <v>359</v>
      </c>
      <c r="G180" s="5">
        <v>40</v>
      </c>
    </row>
    <row r="181" spans="1:7" x14ac:dyDescent="0.2">
      <c r="A181" t="s">
        <v>356</v>
      </c>
      <c r="B181" t="s">
        <v>389</v>
      </c>
      <c r="C181" t="s">
        <v>390</v>
      </c>
      <c r="D181" t="str">
        <f t="shared" si="2"/>
        <v>11</v>
      </c>
      <c r="E181" t="s">
        <v>360</v>
      </c>
      <c r="F181" t="s">
        <v>359</v>
      </c>
      <c r="G181" s="5">
        <v>5</v>
      </c>
    </row>
    <row r="182" spans="1:7" x14ac:dyDescent="0.2">
      <c r="A182" t="s">
        <v>356</v>
      </c>
      <c r="B182" t="s">
        <v>389</v>
      </c>
      <c r="C182" t="s">
        <v>390</v>
      </c>
      <c r="D182" t="str">
        <f t="shared" si="2"/>
        <v>11</v>
      </c>
      <c r="E182" t="s">
        <v>330</v>
      </c>
      <c r="F182" t="s">
        <v>359</v>
      </c>
      <c r="G182" s="5">
        <v>50</v>
      </c>
    </row>
    <row r="183" spans="1:7" x14ac:dyDescent="0.2">
      <c r="A183" t="s">
        <v>356</v>
      </c>
      <c r="B183" t="s">
        <v>389</v>
      </c>
      <c r="C183" t="s">
        <v>390</v>
      </c>
      <c r="D183" t="str">
        <f t="shared" si="2"/>
        <v>11</v>
      </c>
      <c r="E183" t="s">
        <v>331</v>
      </c>
      <c r="F183" t="s">
        <v>359</v>
      </c>
      <c r="G183" s="5">
        <v>12</v>
      </c>
    </row>
    <row r="184" spans="1:7" x14ac:dyDescent="0.2">
      <c r="A184" t="s">
        <v>356</v>
      </c>
      <c r="B184" t="s">
        <v>389</v>
      </c>
      <c r="C184" t="s">
        <v>390</v>
      </c>
      <c r="D184" t="str">
        <f t="shared" si="2"/>
        <v>11</v>
      </c>
      <c r="E184" t="s">
        <v>332</v>
      </c>
      <c r="F184" t="s">
        <v>359</v>
      </c>
      <c r="G184" s="5">
        <v>8</v>
      </c>
    </row>
    <row r="185" spans="1:7" x14ac:dyDescent="0.2">
      <c r="A185" t="s">
        <v>356</v>
      </c>
      <c r="B185" t="s">
        <v>389</v>
      </c>
      <c r="C185" t="s">
        <v>390</v>
      </c>
      <c r="D185" t="str">
        <f t="shared" si="2"/>
        <v>11</v>
      </c>
      <c r="E185" t="s">
        <v>333</v>
      </c>
      <c r="F185" t="s">
        <v>359</v>
      </c>
      <c r="G185" s="5">
        <v>5</v>
      </c>
    </row>
    <row r="186" spans="1:7" x14ac:dyDescent="0.2">
      <c r="A186" t="s">
        <v>356</v>
      </c>
      <c r="B186" t="s">
        <v>389</v>
      </c>
      <c r="C186" t="s">
        <v>390</v>
      </c>
      <c r="D186" t="str">
        <f t="shared" si="2"/>
        <v>11</v>
      </c>
      <c r="E186" t="s">
        <v>334</v>
      </c>
      <c r="F186" t="s">
        <v>359</v>
      </c>
      <c r="G186" s="5">
        <v>25</v>
      </c>
    </row>
    <row r="187" spans="1:7" x14ac:dyDescent="0.2">
      <c r="A187" t="s">
        <v>356</v>
      </c>
      <c r="B187" t="s">
        <v>389</v>
      </c>
      <c r="C187" t="s">
        <v>390</v>
      </c>
      <c r="D187" t="str">
        <f t="shared" si="2"/>
        <v>11</v>
      </c>
      <c r="E187" t="s">
        <v>335</v>
      </c>
      <c r="F187" t="s">
        <v>359</v>
      </c>
      <c r="G187" s="5">
        <v>100</v>
      </c>
    </row>
    <row r="188" spans="1:7" x14ac:dyDescent="0.2">
      <c r="A188" t="s">
        <v>356</v>
      </c>
      <c r="B188" t="s">
        <v>389</v>
      </c>
      <c r="C188" t="s">
        <v>390</v>
      </c>
      <c r="D188" t="str">
        <f t="shared" si="2"/>
        <v>12</v>
      </c>
      <c r="E188" t="s">
        <v>336</v>
      </c>
      <c r="F188" t="s">
        <v>359</v>
      </c>
      <c r="G188" s="5">
        <v>30</v>
      </c>
    </row>
    <row r="189" spans="1:7" x14ac:dyDescent="0.2">
      <c r="A189" t="s">
        <v>356</v>
      </c>
      <c r="B189" t="s">
        <v>389</v>
      </c>
      <c r="C189" t="s">
        <v>390</v>
      </c>
      <c r="D189" t="str">
        <f t="shared" si="2"/>
        <v>14</v>
      </c>
      <c r="E189" t="s">
        <v>367</v>
      </c>
      <c r="F189" t="s">
        <v>359</v>
      </c>
      <c r="G189" s="5">
        <v>392</v>
      </c>
    </row>
    <row r="190" spans="1:7" x14ac:dyDescent="0.2">
      <c r="A190" t="s">
        <v>356</v>
      </c>
      <c r="B190" t="s">
        <v>389</v>
      </c>
      <c r="C190" t="s">
        <v>390</v>
      </c>
      <c r="D190" t="str">
        <f t="shared" si="2"/>
        <v>14</v>
      </c>
      <c r="E190" t="s">
        <v>338</v>
      </c>
      <c r="F190" t="s">
        <v>359</v>
      </c>
      <c r="G190" s="5">
        <v>-317</v>
      </c>
    </row>
    <row r="191" spans="1:7" x14ac:dyDescent="0.2">
      <c r="A191" t="s">
        <v>356</v>
      </c>
      <c r="B191" t="s">
        <v>389</v>
      </c>
      <c r="C191" t="s">
        <v>390</v>
      </c>
      <c r="D191" t="str">
        <f t="shared" si="2"/>
        <v>14</v>
      </c>
      <c r="E191" t="s">
        <v>362</v>
      </c>
      <c r="F191" t="s">
        <v>359</v>
      </c>
      <c r="G191" s="5">
        <v>0</v>
      </c>
    </row>
    <row r="192" spans="1:7" x14ac:dyDescent="0.2">
      <c r="A192" t="s">
        <v>356</v>
      </c>
      <c r="B192" t="s">
        <v>389</v>
      </c>
      <c r="C192" t="s">
        <v>390</v>
      </c>
      <c r="D192" t="str">
        <f t="shared" si="2"/>
        <v>16</v>
      </c>
      <c r="E192" t="s">
        <v>351</v>
      </c>
      <c r="F192" t="s">
        <v>352</v>
      </c>
      <c r="G192" s="5">
        <v>-513</v>
      </c>
    </row>
    <row r="193" spans="1:7" x14ac:dyDescent="0.2">
      <c r="A193" t="s">
        <v>356</v>
      </c>
      <c r="B193" t="s">
        <v>389</v>
      </c>
      <c r="C193" t="s">
        <v>393</v>
      </c>
      <c r="D193" t="str">
        <f t="shared" si="2"/>
        <v>10</v>
      </c>
      <c r="E193" t="s">
        <v>320</v>
      </c>
      <c r="F193" t="s">
        <v>359</v>
      </c>
      <c r="G193" s="5">
        <v>225</v>
      </c>
    </row>
    <row r="194" spans="1:7" x14ac:dyDescent="0.2">
      <c r="A194" t="s">
        <v>356</v>
      </c>
      <c r="B194" t="s">
        <v>389</v>
      </c>
      <c r="C194" t="s">
        <v>393</v>
      </c>
      <c r="D194" t="str">
        <f t="shared" si="2"/>
        <v>10</v>
      </c>
      <c r="E194" t="s">
        <v>320</v>
      </c>
      <c r="F194" t="s">
        <v>378</v>
      </c>
      <c r="G194" s="5">
        <v>796</v>
      </c>
    </row>
    <row r="195" spans="1:7" x14ac:dyDescent="0.2">
      <c r="A195" t="s">
        <v>356</v>
      </c>
      <c r="B195" t="s">
        <v>389</v>
      </c>
      <c r="C195" t="s">
        <v>393</v>
      </c>
      <c r="D195" t="str">
        <f t="shared" ref="D195:D258" si="3">LEFT(E195,2)</f>
        <v>10</v>
      </c>
      <c r="E195" t="s">
        <v>394</v>
      </c>
      <c r="F195" t="s">
        <v>378</v>
      </c>
      <c r="G195" s="5">
        <v>70</v>
      </c>
    </row>
    <row r="196" spans="1:7" x14ac:dyDescent="0.2">
      <c r="A196" t="s">
        <v>356</v>
      </c>
      <c r="B196" t="s">
        <v>389</v>
      </c>
      <c r="C196" t="s">
        <v>393</v>
      </c>
      <c r="D196" t="str">
        <f t="shared" si="3"/>
        <v>10</v>
      </c>
      <c r="E196" t="s">
        <v>322</v>
      </c>
      <c r="F196" t="s">
        <v>378</v>
      </c>
      <c r="G196" s="5">
        <v>20</v>
      </c>
    </row>
    <row r="197" spans="1:7" x14ac:dyDescent="0.2">
      <c r="A197" t="s">
        <v>356</v>
      </c>
      <c r="B197" t="s">
        <v>389</v>
      </c>
      <c r="C197" t="s">
        <v>393</v>
      </c>
      <c r="D197" t="str">
        <f t="shared" si="3"/>
        <v>10</v>
      </c>
      <c r="E197" t="s">
        <v>324</v>
      </c>
      <c r="F197" t="s">
        <v>359</v>
      </c>
      <c r="G197" s="5">
        <v>36</v>
      </c>
    </row>
    <row r="198" spans="1:7" x14ac:dyDescent="0.2">
      <c r="A198" t="s">
        <v>356</v>
      </c>
      <c r="B198" t="s">
        <v>389</v>
      </c>
      <c r="C198" t="s">
        <v>393</v>
      </c>
      <c r="D198" t="str">
        <f t="shared" si="3"/>
        <v>10</v>
      </c>
      <c r="E198" t="s">
        <v>324</v>
      </c>
      <c r="F198" t="s">
        <v>378</v>
      </c>
      <c r="G198" s="5">
        <v>139</v>
      </c>
    </row>
    <row r="199" spans="1:7" x14ac:dyDescent="0.2">
      <c r="A199" t="s">
        <v>356</v>
      </c>
      <c r="B199" t="s">
        <v>389</v>
      </c>
      <c r="C199" t="s">
        <v>393</v>
      </c>
      <c r="D199" t="str">
        <f t="shared" si="3"/>
        <v>10</v>
      </c>
      <c r="E199" t="s">
        <v>326</v>
      </c>
      <c r="F199" t="s">
        <v>359</v>
      </c>
      <c r="G199" s="5">
        <v>37</v>
      </c>
    </row>
    <row r="200" spans="1:7" x14ac:dyDescent="0.2">
      <c r="A200" t="s">
        <v>356</v>
      </c>
      <c r="B200" t="s">
        <v>389</v>
      </c>
      <c r="C200" t="s">
        <v>393</v>
      </c>
      <c r="D200" t="str">
        <f t="shared" si="3"/>
        <v>10</v>
      </c>
      <c r="E200" t="s">
        <v>326</v>
      </c>
      <c r="F200" t="s">
        <v>378</v>
      </c>
      <c r="G200" s="5">
        <v>144</v>
      </c>
    </row>
    <row r="201" spans="1:7" x14ac:dyDescent="0.2">
      <c r="A201" t="s">
        <v>356</v>
      </c>
      <c r="B201" t="s">
        <v>389</v>
      </c>
      <c r="C201" t="s">
        <v>393</v>
      </c>
      <c r="D201" t="str">
        <f t="shared" si="3"/>
        <v>11</v>
      </c>
      <c r="E201" t="s">
        <v>344</v>
      </c>
      <c r="F201" t="s">
        <v>359</v>
      </c>
      <c r="G201" s="5">
        <v>5</v>
      </c>
    </row>
    <row r="202" spans="1:7" x14ac:dyDescent="0.2">
      <c r="A202" t="s">
        <v>356</v>
      </c>
      <c r="B202" t="s">
        <v>389</v>
      </c>
      <c r="C202" t="s">
        <v>393</v>
      </c>
      <c r="D202" t="str">
        <f t="shared" si="3"/>
        <v>11</v>
      </c>
      <c r="E202" t="s">
        <v>327</v>
      </c>
      <c r="F202" t="s">
        <v>359</v>
      </c>
      <c r="G202" s="5">
        <v>15</v>
      </c>
    </row>
    <row r="203" spans="1:7" x14ac:dyDescent="0.2">
      <c r="A203" t="s">
        <v>356</v>
      </c>
      <c r="B203" t="s">
        <v>389</v>
      </c>
      <c r="C203" t="s">
        <v>393</v>
      </c>
      <c r="D203" t="str">
        <f t="shared" si="3"/>
        <v>11</v>
      </c>
      <c r="E203" t="s">
        <v>328</v>
      </c>
      <c r="F203" t="s">
        <v>359</v>
      </c>
      <c r="G203" s="5">
        <v>10</v>
      </c>
    </row>
    <row r="204" spans="1:7" x14ac:dyDescent="0.2">
      <c r="A204" t="s">
        <v>356</v>
      </c>
      <c r="B204" t="s">
        <v>389</v>
      </c>
      <c r="C204" t="s">
        <v>393</v>
      </c>
      <c r="D204" t="str">
        <f t="shared" si="3"/>
        <v>11</v>
      </c>
      <c r="E204" t="s">
        <v>330</v>
      </c>
      <c r="F204" t="s">
        <v>359</v>
      </c>
      <c r="G204" s="5">
        <v>50</v>
      </c>
    </row>
    <row r="205" spans="1:7" x14ac:dyDescent="0.2">
      <c r="A205" t="s">
        <v>356</v>
      </c>
      <c r="B205" t="s">
        <v>389</v>
      </c>
      <c r="C205" t="s">
        <v>393</v>
      </c>
      <c r="D205" t="str">
        <f t="shared" si="3"/>
        <v>11</v>
      </c>
      <c r="E205" t="s">
        <v>331</v>
      </c>
      <c r="F205" t="s">
        <v>359</v>
      </c>
      <c r="G205" s="5">
        <v>50</v>
      </c>
    </row>
    <row r="206" spans="1:7" x14ac:dyDescent="0.2">
      <c r="A206" t="s">
        <v>356</v>
      </c>
      <c r="B206" t="s">
        <v>389</v>
      </c>
      <c r="C206" t="s">
        <v>393</v>
      </c>
      <c r="D206" t="str">
        <f t="shared" si="3"/>
        <v>11</v>
      </c>
      <c r="E206" t="s">
        <v>332</v>
      </c>
      <c r="F206" t="s">
        <v>359</v>
      </c>
      <c r="G206" s="5">
        <v>10</v>
      </c>
    </row>
    <row r="207" spans="1:7" x14ac:dyDescent="0.2">
      <c r="A207" t="s">
        <v>356</v>
      </c>
      <c r="B207" t="s">
        <v>389</v>
      </c>
      <c r="C207" t="s">
        <v>393</v>
      </c>
      <c r="D207" t="str">
        <f t="shared" si="3"/>
        <v>11</v>
      </c>
      <c r="E207" t="s">
        <v>333</v>
      </c>
      <c r="F207" t="s">
        <v>359</v>
      </c>
      <c r="G207" s="5">
        <v>25</v>
      </c>
    </row>
    <row r="208" spans="1:7" x14ac:dyDescent="0.2">
      <c r="A208" t="s">
        <v>356</v>
      </c>
      <c r="B208" t="s">
        <v>389</v>
      </c>
      <c r="C208" t="s">
        <v>393</v>
      </c>
      <c r="D208" t="str">
        <f t="shared" si="3"/>
        <v>11</v>
      </c>
      <c r="E208" t="s">
        <v>334</v>
      </c>
      <c r="F208" t="s">
        <v>359</v>
      </c>
      <c r="G208" s="5">
        <v>10</v>
      </c>
    </row>
    <row r="209" spans="1:7" x14ac:dyDescent="0.2">
      <c r="A209" t="s">
        <v>356</v>
      </c>
      <c r="B209" t="s">
        <v>389</v>
      </c>
      <c r="C209" t="s">
        <v>393</v>
      </c>
      <c r="D209" t="str">
        <f t="shared" si="3"/>
        <v>11</v>
      </c>
      <c r="E209" t="s">
        <v>347</v>
      </c>
      <c r="F209" t="s">
        <v>359</v>
      </c>
      <c r="G209" s="5">
        <v>5</v>
      </c>
    </row>
    <row r="210" spans="1:7" x14ac:dyDescent="0.2">
      <c r="A210" t="s">
        <v>356</v>
      </c>
      <c r="B210" t="s">
        <v>389</v>
      </c>
      <c r="C210" t="s">
        <v>393</v>
      </c>
      <c r="D210" t="str">
        <f t="shared" si="3"/>
        <v>14</v>
      </c>
      <c r="E210" t="s">
        <v>337</v>
      </c>
      <c r="F210" t="s">
        <v>359</v>
      </c>
      <c r="G210" s="5">
        <v>5</v>
      </c>
    </row>
    <row r="211" spans="1:7" x14ac:dyDescent="0.2">
      <c r="A211" t="s">
        <v>356</v>
      </c>
      <c r="B211" t="s">
        <v>389</v>
      </c>
      <c r="C211" t="s">
        <v>393</v>
      </c>
      <c r="D211" t="str">
        <f t="shared" si="3"/>
        <v>14</v>
      </c>
      <c r="E211" t="s">
        <v>338</v>
      </c>
      <c r="F211" t="s">
        <v>359</v>
      </c>
      <c r="G211" s="5">
        <v>-56</v>
      </c>
    </row>
    <row r="212" spans="1:7" x14ac:dyDescent="0.2">
      <c r="A212" t="s">
        <v>356</v>
      </c>
      <c r="B212" t="s">
        <v>389</v>
      </c>
      <c r="C212" t="s">
        <v>393</v>
      </c>
      <c r="D212" t="str">
        <f t="shared" si="3"/>
        <v>17</v>
      </c>
      <c r="E212" t="s">
        <v>395</v>
      </c>
      <c r="F212" t="s">
        <v>378</v>
      </c>
      <c r="G212" s="5">
        <v>-275</v>
      </c>
    </row>
    <row r="213" spans="1:7" x14ac:dyDescent="0.2">
      <c r="A213" t="s">
        <v>356</v>
      </c>
      <c r="B213" t="s">
        <v>389</v>
      </c>
      <c r="C213" t="s">
        <v>393</v>
      </c>
      <c r="D213" t="str">
        <f t="shared" si="3"/>
        <v>18</v>
      </c>
      <c r="E213" t="s">
        <v>396</v>
      </c>
      <c r="F213" t="s">
        <v>359</v>
      </c>
      <c r="G213" s="5">
        <v>-2879</v>
      </c>
    </row>
    <row r="214" spans="1:7" x14ac:dyDescent="0.2">
      <c r="A214" t="s">
        <v>356</v>
      </c>
      <c r="B214" t="s">
        <v>389</v>
      </c>
      <c r="C214" t="s">
        <v>397</v>
      </c>
      <c r="D214" t="str">
        <f t="shared" si="3"/>
        <v>11</v>
      </c>
      <c r="E214" t="s">
        <v>344</v>
      </c>
      <c r="F214" t="s">
        <v>359</v>
      </c>
      <c r="G214" s="5">
        <v>10</v>
      </c>
    </row>
    <row r="215" spans="1:7" x14ac:dyDescent="0.2">
      <c r="A215" t="s">
        <v>356</v>
      </c>
      <c r="B215" t="s">
        <v>389</v>
      </c>
      <c r="C215" t="s">
        <v>397</v>
      </c>
      <c r="D215" t="str">
        <f t="shared" si="3"/>
        <v>11</v>
      </c>
      <c r="E215" t="s">
        <v>398</v>
      </c>
      <c r="F215" t="s">
        <v>359</v>
      </c>
      <c r="G215" s="5">
        <v>2</v>
      </c>
    </row>
    <row r="216" spans="1:7" x14ac:dyDescent="0.2">
      <c r="A216" t="s">
        <v>356</v>
      </c>
      <c r="B216" t="s">
        <v>389</v>
      </c>
      <c r="C216" t="s">
        <v>397</v>
      </c>
      <c r="D216" t="str">
        <f t="shared" si="3"/>
        <v>11</v>
      </c>
      <c r="E216" t="s">
        <v>327</v>
      </c>
      <c r="F216" t="s">
        <v>359</v>
      </c>
      <c r="G216" s="5">
        <v>2</v>
      </c>
    </row>
    <row r="217" spans="1:7" x14ac:dyDescent="0.2">
      <c r="A217" t="s">
        <v>356</v>
      </c>
      <c r="B217" t="s">
        <v>389</v>
      </c>
      <c r="C217" t="s">
        <v>397</v>
      </c>
      <c r="D217" t="str">
        <f t="shared" si="3"/>
        <v>11</v>
      </c>
      <c r="E217" t="s">
        <v>328</v>
      </c>
      <c r="F217" t="s">
        <v>359</v>
      </c>
      <c r="G217" s="5">
        <v>2</v>
      </c>
    </row>
    <row r="218" spans="1:7" x14ac:dyDescent="0.2">
      <c r="A218" t="s">
        <v>356</v>
      </c>
      <c r="B218" t="s">
        <v>389</v>
      </c>
      <c r="C218" t="s">
        <v>397</v>
      </c>
      <c r="D218" t="str">
        <f t="shared" si="3"/>
        <v>11</v>
      </c>
      <c r="E218" t="s">
        <v>392</v>
      </c>
      <c r="F218" t="s">
        <v>359</v>
      </c>
      <c r="G218" s="5">
        <v>1</v>
      </c>
    </row>
    <row r="219" spans="1:7" x14ac:dyDescent="0.2">
      <c r="A219" t="s">
        <v>356</v>
      </c>
      <c r="B219" t="s">
        <v>389</v>
      </c>
      <c r="C219" t="s">
        <v>397</v>
      </c>
      <c r="D219" t="str">
        <f t="shared" si="3"/>
        <v>11</v>
      </c>
      <c r="E219" t="s">
        <v>330</v>
      </c>
      <c r="F219" t="s">
        <v>359</v>
      </c>
      <c r="G219" s="5">
        <v>56</v>
      </c>
    </row>
    <row r="220" spans="1:7" x14ac:dyDescent="0.2">
      <c r="A220" t="s">
        <v>356</v>
      </c>
      <c r="B220" t="s">
        <v>389</v>
      </c>
      <c r="C220" t="s">
        <v>397</v>
      </c>
      <c r="D220" t="str">
        <f t="shared" si="3"/>
        <v>11</v>
      </c>
      <c r="E220" t="s">
        <v>331</v>
      </c>
      <c r="F220" t="s">
        <v>359</v>
      </c>
      <c r="G220" s="5">
        <v>5</v>
      </c>
    </row>
    <row r="221" spans="1:7" x14ac:dyDescent="0.2">
      <c r="A221" t="s">
        <v>356</v>
      </c>
      <c r="B221" t="s">
        <v>389</v>
      </c>
      <c r="C221" t="s">
        <v>397</v>
      </c>
      <c r="D221" t="str">
        <f t="shared" si="3"/>
        <v>11</v>
      </c>
      <c r="E221" t="s">
        <v>332</v>
      </c>
      <c r="F221" t="s">
        <v>359</v>
      </c>
      <c r="G221" s="5">
        <v>4</v>
      </c>
    </row>
    <row r="222" spans="1:7" x14ac:dyDescent="0.2">
      <c r="A222" t="s">
        <v>356</v>
      </c>
      <c r="B222" t="s">
        <v>389</v>
      </c>
      <c r="C222" t="s">
        <v>397</v>
      </c>
      <c r="D222" t="str">
        <f t="shared" si="3"/>
        <v>11</v>
      </c>
      <c r="E222" t="s">
        <v>399</v>
      </c>
      <c r="F222" t="s">
        <v>359</v>
      </c>
      <c r="G222" s="5">
        <v>1</v>
      </c>
    </row>
    <row r="223" spans="1:7" x14ac:dyDescent="0.2">
      <c r="A223" t="s">
        <v>356</v>
      </c>
      <c r="B223" t="s">
        <v>389</v>
      </c>
      <c r="C223" t="s">
        <v>397</v>
      </c>
      <c r="D223" t="str">
        <f t="shared" si="3"/>
        <v>11</v>
      </c>
      <c r="E223" t="s">
        <v>333</v>
      </c>
      <c r="F223" t="s">
        <v>359</v>
      </c>
      <c r="G223" s="5">
        <v>60</v>
      </c>
    </row>
    <row r="224" spans="1:7" x14ac:dyDescent="0.2">
      <c r="A224" t="s">
        <v>356</v>
      </c>
      <c r="B224" t="s">
        <v>389</v>
      </c>
      <c r="C224" t="s">
        <v>397</v>
      </c>
      <c r="D224" t="str">
        <f t="shared" si="3"/>
        <v>11</v>
      </c>
      <c r="E224" t="s">
        <v>335</v>
      </c>
      <c r="F224" t="s">
        <v>359</v>
      </c>
      <c r="G224" s="5">
        <v>416</v>
      </c>
    </row>
    <row r="225" spans="1:7" x14ac:dyDescent="0.2">
      <c r="A225" t="s">
        <v>356</v>
      </c>
      <c r="B225" t="s">
        <v>389</v>
      </c>
      <c r="C225" t="s">
        <v>397</v>
      </c>
      <c r="D225" t="str">
        <f t="shared" si="3"/>
        <v>12</v>
      </c>
      <c r="E225" t="s">
        <v>336</v>
      </c>
      <c r="F225" t="s">
        <v>359</v>
      </c>
      <c r="G225" s="5">
        <v>10</v>
      </c>
    </row>
    <row r="226" spans="1:7" x14ac:dyDescent="0.2">
      <c r="A226" t="s">
        <v>356</v>
      </c>
      <c r="B226" t="s">
        <v>389</v>
      </c>
      <c r="C226" t="s">
        <v>397</v>
      </c>
      <c r="D226" t="str">
        <f t="shared" si="3"/>
        <v>12</v>
      </c>
      <c r="E226" t="s">
        <v>400</v>
      </c>
      <c r="F226" t="s">
        <v>359</v>
      </c>
      <c r="G226" s="5">
        <v>4</v>
      </c>
    </row>
    <row r="227" spans="1:7" x14ac:dyDescent="0.2">
      <c r="A227" t="s">
        <v>356</v>
      </c>
      <c r="B227" t="s">
        <v>389</v>
      </c>
      <c r="C227" t="s">
        <v>397</v>
      </c>
      <c r="D227" t="str">
        <f t="shared" si="3"/>
        <v>12</v>
      </c>
      <c r="E227" t="s">
        <v>401</v>
      </c>
      <c r="F227" t="s">
        <v>359</v>
      </c>
      <c r="G227" s="5">
        <v>30</v>
      </c>
    </row>
    <row r="228" spans="1:7" x14ac:dyDescent="0.2">
      <c r="A228" t="s">
        <v>356</v>
      </c>
      <c r="B228" t="s">
        <v>389</v>
      </c>
      <c r="C228" t="s">
        <v>397</v>
      </c>
      <c r="D228" t="str">
        <f t="shared" si="3"/>
        <v>14</v>
      </c>
      <c r="E228" t="s">
        <v>338</v>
      </c>
      <c r="F228" t="s">
        <v>359</v>
      </c>
      <c r="G228" s="5">
        <v>3115</v>
      </c>
    </row>
    <row r="229" spans="1:7" x14ac:dyDescent="0.2">
      <c r="A229" t="s">
        <v>356</v>
      </c>
      <c r="B229" t="s">
        <v>402</v>
      </c>
      <c r="C229" t="s">
        <v>402</v>
      </c>
      <c r="D229" t="str">
        <f t="shared" si="3"/>
        <v>10</v>
      </c>
      <c r="E229" t="s">
        <v>320</v>
      </c>
      <c r="F229" t="s">
        <v>359</v>
      </c>
      <c r="G229" s="5">
        <v>6901</v>
      </c>
    </row>
    <row r="230" spans="1:7" x14ac:dyDescent="0.2">
      <c r="A230" t="s">
        <v>356</v>
      </c>
      <c r="B230" t="s">
        <v>402</v>
      </c>
      <c r="C230" t="s">
        <v>402</v>
      </c>
      <c r="D230" t="str">
        <f t="shared" si="3"/>
        <v>10</v>
      </c>
      <c r="E230" t="s">
        <v>403</v>
      </c>
      <c r="F230" t="s">
        <v>359</v>
      </c>
      <c r="G230" s="5">
        <v>50</v>
      </c>
    </row>
    <row r="231" spans="1:7" x14ac:dyDescent="0.2">
      <c r="A231" t="s">
        <v>356</v>
      </c>
      <c r="B231" t="s">
        <v>402</v>
      </c>
      <c r="C231" t="s">
        <v>402</v>
      </c>
      <c r="D231" t="str">
        <f t="shared" si="3"/>
        <v>10</v>
      </c>
      <c r="E231" t="s">
        <v>404</v>
      </c>
      <c r="F231" t="s">
        <v>359</v>
      </c>
      <c r="G231" s="5">
        <v>687</v>
      </c>
    </row>
    <row r="232" spans="1:7" x14ac:dyDescent="0.2">
      <c r="A232" t="s">
        <v>356</v>
      </c>
      <c r="B232" t="s">
        <v>402</v>
      </c>
      <c r="C232" t="s">
        <v>402</v>
      </c>
      <c r="D232" t="str">
        <f t="shared" si="3"/>
        <v>10</v>
      </c>
      <c r="E232" t="s">
        <v>324</v>
      </c>
      <c r="F232" t="s">
        <v>359</v>
      </c>
      <c r="G232" s="5">
        <v>1112</v>
      </c>
    </row>
    <row r="233" spans="1:7" x14ac:dyDescent="0.2">
      <c r="A233" t="s">
        <v>356</v>
      </c>
      <c r="B233" t="s">
        <v>402</v>
      </c>
      <c r="C233" t="s">
        <v>402</v>
      </c>
      <c r="D233" t="str">
        <f t="shared" si="3"/>
        <v>10</v>
      </c>
      <c r="E233" t="s">
        <v>326</v>
      </c>
      <c r="F233" t="s">
        <v>359</v>
      </c>
      <c r="G233" s="5">
        <v>1234</v>
      </c>
    </row>
    <row r="234" spans="1:7" x14ac:dyDescent="0.2">
      <c r="A234" t="s">
        <v>356</v>
      </c>
      <c r="B234" t="s">
        <v>402</v>
      </c>
      <c r="C234" t="s">
        <v>402</v>
      </c>
      <c r="D234" t="str">
        <f t="shared" si="3"/>
        <v>11</v>
      </c>
      <c r="E234" t="s">
        <v>405</v>
      </c>
      <c r="F234" t="s">
        <v>359</v>
      </c>
      <c r="G234" s="5">
        <v>20</v>
      </c>
    </row>
    <row r="235" spans="1:7" x14ac:dyDescent="0.2">
      <c r="A235" t="s">
        <v>356</v>
      </c>
      <c r="B235" t="s">
        <v>402</v>
      </c>
      <c r="C235" t="s">
        <v>402</v>
      </c>
      <c r="D235" t="str">
        <f t="shared" si="3"/>
        <v>11</v>
      </c>
      <c r="E235" t="s">
        <v>328</v>
      </c>
      <c r="F235" t="s">
        <v>359</v>
      </c>
      <c r="G235" s="5">
        <v>100</v>
      </c>
    </row>
    <row r="236" spans="1:7" x14ac:dyDescent="0.2">
      <c r="A236" t="s">
        <v>356</v>
      </c>
      <c r="B236" t="s">
        <v>402</v>
      </c>
      <c r="C236" t="s">
        <v>402</v>
      </c>
      <c r="D236" t="str">
        <f t="shared" si="3"/>
        <v>11</v>
      </c>
      <c r="E236" t="s">
        <v>360</v>
      </c>
      <c r="F236" t="s">
        <v>359</v>
      </c>
      <c r="G236" s="5">
        <v>13</v>
      </c>
    </row>
    <row r="237" spans="1:7" x14ac:dyDescent="0.2">
      <c r="A237" t="s">
        <v>356</v>
      </c>
      <c r="B237" t="s">
        <v>402</v>
      </c>
      <c r="C237" t="s">
        <v>402</v>
      </c>
      <c r="D237" t="str">
        <f t="shared" si="3"/>
        <v>11</v>
      </c>
      <c r="E237" t="s">
        <v>406</v>
      </c>
      <c r="F237" t="s">
        <v>359</v>
      </c>
      <c r="G237" s="5">
        <v>466</v>
      </c>
    </row>
    <row r="238" spans="1:7" x14ac:dyDescent="0.2">
      <c r="A238" t="s">
        <v>356</v>
      </c>
      <c r="B238" t="s">
        <v>402</v>
      </c>
      <c r="C238" t="s">
        <v>402</v>
      </c>
      <c r="D238" t="str">
        <f t="shared" si="3"/>
        <v>11</v>
      </c>
      <c r="E238" t="s">
        <v>329</v>
      </c>
      <c r="F238" t="s">
        <v>359</v>
      </c>
      <c r="G238" s="5">
        <v>5</v>
      </c>
    </row>
    <row r="239" spans="1:7" x14ac:dyDescent="0.2">
      <c r="A239" t="s">
        <v>356</v>
      </c>
      <c r="B239" t="s">
        <v>402</v>
      </c>
      <c r="C239" t="s">
        <v>402</v>
      </c>
      <c r="D239" t="str">
        <f t="shared" si="3"/>
        <v>11</v>
      </c>
      <c r="E239" t="s">
        <v>330</v>
      </c>
      <c r="F239" t="s">
        <v>359</v>
      </c>
      <c r="G239" s="5">
        <v>120</v>
      </c>
    </row>
    <row r="240" spans="1:7" x14ac:dyDescent="0.2">
      <c r="A240" t="s">
        <v>356</v>
      </c>
      <c r="B240" t="s">
        <v>402</v>
      </c>
      <c r="C240" t="s">
        <v>402</v>
      </c>
      <c r="D240" t="str">
        <f t="shared" si="3"/>
        <v>11</v>
      </c>
      <c r="E240" t="s">
        <v>331</v>
      </c>
      <c r="F240" t="s">
        <v>359</v>
      </c>
      <c r="G240" s="5">
        <v>10</v>
      </c>
    </row>
    <row r="241" spans="1:7" x14ac:dyDescent="0.2">
      <c r="A241" t="s">
        <v>356</v>
      </c>
      <c r="B241" t="s">
        <v>402</v>
      </c>
      <c r="C241" t="s">
        <v>402</v>
      </c>
      <c r="D241" t="str">
        <f t="shared" si="3"/>
        <v>11</v>
      </c>
      <c r="E241" t="s">
        <v>332</v>
      </c>
      <c r="F241" t="s">
        <v>359</v>
      </c>
      <c r="G241" s="5">
        <v>15</v>
      </c>
    </row>
    <row r="242" spans="1:7" x14ac:dyDescent="0.2">
      <c r="A242" t="s">
        <v>356</v>
      </c>
      <c r="B242" t="s">
        <v>402</v>
      </c>
      <c r="C242" t="s">
        <v>402</v>
      </c>
      <c r="D242" t="str">
        <f t="shared" si="3"/>
        <v>11</v>
      </c>
      <c r="E242" t="s">
        <v>333</v>
      </c>
      <c r="F242" t="s">
        <v>359</v>
      </c>
      <c r="G242" s="5">
        <v>15</v>
      </c>
    </row>
    <row r="243" spans="1:7" x14ac:dyDescent="0.2">
      <c r="A243" t="s">
        <v>356</v>
      </c>
      <c r="B243" t="s">
        <v>402</v>
      </c>
      <c r="C243" t="s">
        <v>402</v>
      </c>
      <c r="D243" t="str">
        <f t="shared" si="3"/>
        <v>11</v>
      </c>
      <c r="E243" t="s">
        <v>407</v>
      </c>
      <c r="F243" t="s">
        <v>359</v>
      </c>
      <c r="G243" s="5">
        <v>10</v>
      </c>
    </row>
    <row r="244" spans="1:7" x14ac:dyDescent="0.2">
      <c r="A244" t="s">
        <v>356</v>
      </c>
      <c r="B244" t="s">
        <v>402</v>
      </c>
      <c r="C244" t="s">
        <v>402</v>
      </c>
      <c r="D244" t="str">
        <f t="shared" si="3"/>
        <v>11</v>
      </c>
      <c r="E244" t="s">
        <v>334</v>
      </c>
      <c r="F244" t="s">
        <v>359</v>
      </c>
      <c r="G244" s="5">
        <v>20</v>
      </c>
    </row>
    <row r="245" spans="1:7" x14ac:dyDescent="0.2">
      <c r="A245" t="s">
        <v>356</v>
      </c>
      <c r="B245" t="s">
        <v>402</v>
      </c>
      <c r="C245" t="s">
        <v>402</v>
      </c>
      <c r="D245" t="str">
        <f t="shared" si="3"/>
        <v>11</v>
      </c>
      <c r="E245" t="s">
        <v>347</v>
      </c>
      <c r="F245" t="s">
        <v>359</v>
      </c>
      <c r="G245" s="5">
        <v>375</v>
      </c>
    </row>
    <row r="246" spans="1:7" x14ac:dyDescent="0.2">
      <c r="A246" t="s">
        <v>356</v>
      </c>
      <c r="B246" t="s">
        <v>402</v>
      </c>
      <c r="C246" t="s">
        <v>402</v>
      </c>
      <c r="D246" t="str">
        <f t="shared" si="3"/>
        <v>11</v>
      </c>
      <c r="E246" t="s">
        <v>335</v>
      </c>
      <c r="F246" t="s">
        <v>359</v>
      </c>
      <c r="G246" s="5">
        <v>5560</v>
      </c>
    </row>
    <row r="247" spans="1:7" x14ac:dyDescent="0.2">
      <c r="A247" t="s">
        <v>356</v>
      </c>
      <c r="B247" t="s">
        <v>402</v>
      </c>
      <c r="C247" t="s">
        <v>402</v>
      </c>
      <c r="D247" t="str">
        <f t="shared" si="3"/>
        <v>11</v>
      </c>
      <c r="E247" t="s">
        <v>335</v>
      </c>
      <c r="F247" t="s">
        <v>373</v>
      </c>
      <c r="G247" s="5">
        <v>106</v>
      </c>
    </row>
    <row r="248" spans="1:7" x14ac:dyDescent="0.2">
      <c r="A248" t="s">
        <v>356</v>
      </c>
      <c r="B248" t="s">
        <v>402</v>
      </c>
      <c r="C248" t="s">
        <v>402</v>
      </c>
      <c r="D248" t="str">
        <f t="shared" si="3"/>
        <v>12</v>
      </c>
      <c r="E248" t="s">
        <v>336</v>
      </c>
      <c r="F248" t="s">
        <v>359</v>
      </c>
      <c r="G248" s="5">
        <v>268</v>
      </c>
    </row>
    <row r="249" spans="1:7" x14ac:dyDescent="0.2">
      <c r="A249" t="s">
        <v>356</v>
      </c>
      <c r="B249" t="s">
        <v>402</v>
      </c>
      <c r="C249" t="s">
        <v>402</v>
      </c>
      <c r="D249" t="str">
        <f t="shared" si="3"/>
        <v>12</v>
      </c>
      <c r="E249" t="s">
        <v>400</v>
      </c>
      <c r="F249" t="s">
        <v>359</v>
      </c>
      <c r="G249" s="5">
        <v>40</v>
      </c>
    </row>
    <row r="250" spans="1:7" x14ac:dyDescent="0.2">
      <c r="A250" t="s">
        <v>356</v>
      </c>
      <c r="B250" t="s">
        <v>402</v>
      </c>
      <c r="C250" t="s">
        <v>402</v>
      </c>
      <c r="D250" t="str">
        <f t="shared" si="3"/>
        <v>12</v>
      </c>
      <c r="E250" t="s">
        <v>401</v>
      </c>
      <c r="F250" t="s">
        <v>359</v>
      </c>
      <c r="G250" s="5">
        <v>1290</v>
      </c>
    </row>
    <row r="251" spans="1:7" x14ac:dyDescent="0.2">
      <c r="A251" t="s">
        <v>356</v>
      </c>
      <c r="B251" t="s">
        <v>402</v>
      </c>
      <c r="C251" t="s">
        <v>402</v>
      </c>
      <c r="D251" t="str">
        <f t="shared" si="3"/>
        <v>12</v>
      </c>
      <c r="E251" t="s">
        <v>361</v>
      </c>
      <c r="F251" t="s">
        <v>359</v>
      </c>
      <c r="G251" s="5">
        <v>1293</v>
      </c>
    </row>
    <row r="252" spans="1:7" x14ac:dyDescent="0.2">
      <c r="A252" t="s">
        <v>356</v>
      </c>
      <c r="B252" t="s">
        <v>402</v>
      </c>
      <c r="C252" t="s">
        <v>402</v>
      </c>
      <c r="D252" t="str">
        <f t="shared" si="3"/>
        <v>14</v>
      </c>
      <c r="E252" t="s">
        <v>337</v>
      </c>
      <c r="F252" t="s">
        <v>359</v>
      </c>
      <c r="G252" s="5">
        <v>1300</v>
      </c>
    </row>
    <row r="253" spans="1:7" x14ac:dyDescent="0.2">
      <c r="A253" t="s">
        <v>356</v>
      </c>
      <c r="B253" t="s">
        <v>402</v>
      </c>
      <c r="C253" t="s">
        <v>402</v>
      </c>
      <c r="D253" t="str">
        <f t="shared" si="3"/>
        <v>14</v>
      </c>
      <c r="E253" t="s">
        <v>367</v>
      </c>
      <c r="F253" t="s">
        <v>359</v>
      </c>
      <c r="G253" s="5">
        <v>594</v>
      </c>
    </row>
    <row r="254" spans="1:7" x14ac:dyDescent="0.2">
      <c r="A254" t="s">
        <v>356</v>
      </c>
      <c r="B254" t="s">
        <v>402</v>
      </c>
      <c r="C254" t="s">
        <v>402</v>
      </c>
      <c r="D254" t="str">
        <f t="shared" si="3"/>
        <v>14</v>
      </c>
      <c r="E254" t="s">
        <v>367</v>
      </c>
      <c r="F254" t="s">
        <v>352</v>
      </c>
      <c r="G254" s="5">
        <v>-6861</v>
      </c>
    </row>
    <row r="255" spans="1:7" x14ac:dyDescent="0.2">
      <c r="A255" t="s">
        <v>356</v>
      </c>
      <c r="B255" t="s">
        <v>402</v>
      </c>
      <c r="C255" t="s">
        <v>402</v>
      </c>
      <c r="D255" t="str">
        <f t="shared" si="3"/>
        <v>14</v>
      </c>
      <c r="E255" t="s">
        <v>338</v>
      </c>
      <c r="F255" t="s">
        <v>359</v>
      </c>
      <c r="G255" s="5">
        <v>883</v>
      </c>
    </row>
    <row r="256" spans="1:7" x14ac:dyDescent="0.2">
      <c r="A256" t="s">
        <v>356</v>
      </c>
      <c r="B256" t="s">
        <v>402</v>
      </c>
      <c r="C256" t="s">
        <v>402</v>
      </c>
      <c r="D256" t="str">
        <f t="shared" si="3"/>
        <v>14</v>
      </c>
      <c r="E256" t="s">
        <v>362</v>
      </c>
      <c r="F256" t="s">
        <v>359</v>
      </c>
      <c r="G256" s="5">
        <v>0</v>
      </c>
    </row>
    <row r="257" spans="1:7" x14ac:dyDescent="0.2">
      <c r="A257" t="s">
        <v>356</v>
      </c>
      <c r="B257" t="s">
        <v>402</v>
      </c>
      <c r="C257" t="s">
        <v>402</v>
      </c>
      <c r="D257" t="str">
        <f t="shared" si="3"/>
        <v>16</v>
      </c>
      <c r="E257" t="s">
        <v>351</v>
      </c>
      <c r="F257" t="s">
        <v>352</v>
      </c>
      <c r="G257" s="5">
        <v>-283</v>
      </c>
    </row>
    <row r="258" spans="1:7" x14ac:dyDescent="0.2">
      <c r="A258" t="s">
        <v>356</v>
      </c>
      <c r="B258" t="s">
        <v>402</v>
      </c>
      <c r="C258" t="s">
        <v>402</v>
      </c>
      <c r="D258" t="str">
        <f t="shared" si="3"/>
        <v>17</v>
      </c>
      <c r="E258" t="s">
        <v>339</v>
      </c>
      <c r="F258" t="s">
        <v>359</v>
      </c>
      <c r="G258" s="5">
        <v>-75</v>
      </c>
    </row>
    <row r="259" spans="1:7" x14ac:dyDescent="0.2">
      <c r="A259" t="s">
        <v>356</v>
      </c>
      <c r="B259" t="s">
        <v>402</v>
      </c>
      <c r="C259" t="s">
        <v>402</v>
      </c>
      <c r="D259" t="str">
        <f t="shared" ref="D259:D322" si="4">LEFT(E259,2)</f>
        <v>17</v>
      </c>
      <c r="E259" t="s">
        <v>355</v>
      </c>
      <c r="F259" t="s">
        <v>359</v>
      </c>
      <c r="G259" s="5">
        <v>-1700</v>
      </c>
    </row>
    <row r="260" spans="1:7" x14ac:dyDescent="0.2">
      <c r="A260" t="s">
        <v>356</v>
      </c>
      <c r="B260" t="s">
        <v>408</v>
      </c>
      <c r="C260" t="s">
        <v>409</v>
      </c>
      <c r="D260" t="str">
        <f t="shared" si="4"/>
        <v>10</v>
      </c>
      <c r="E260" t="s">
        <v>320</v>
      </c>
      <c r="F260" t="s">
        <v>359</v>
      </c>
      <c r="G260" s="5">
        <v>3247</v>
      </c>
    </row>
    <row r="261" spans="1:7" x14ac:dyDescent="0.2">
      <c r="A261" t="s">
        <v>356</v>
      </c>
      <c r="B261" t="s">
        <v>408</v>
      </c>
      <c r="C261" t="s">
        <v>409</v>
      </c>
      <c r="D261" t="str">
        <f t="shared" si="4"/>
        <v>10</v>
      </c>
      <c r="E261" t="s">
        <v>320</v>
      </c>
      <c r="F261" t="s">
        <v>410</v>
      </c>
      <c r="G261" s="5">
        <v>170</v>
      </c>
    </row>
    <row r="262" spans="1:7" x14ac:dyDescent="0.2">
      <c r="A262" t="s">
        <v>356</v>
      </c>
      <c r="B262" t="s">
        <v>408</v>
      </c>
      <c r="C262" t="s">
        <v>409</v>
      </c>
      <c r="D262" t="str">
        <f t="shared" si="4"/>
        <v>10</v>
      </c>
      <c r="E262" t="s">
        <v>411</v>
      </c>
      <c r="F262" t="s">
        <v>359</v>
      </c>
      <c r="G262" s="5">
        <v>60</v>
      </c>
    </row>
    <row r="263" spans="1:7" x14ac:dyDescent="0.2">
      <c r="A263" t="s">
        <v>356</v>
      </c>
      <c r="B263" t="s">
        <v>408</v>
      </c>
      <c r="C263" t="s">
        <v>409</v>
      </c>
      <c r="D263" t="str">
        <f t="shared" si="4"/>
        <v>10</v>
      </c>
      <c r="E263" t="s">
        <v>411</v>
      </c>
      <c r="F263" t="s">
        <v>352</v>
      </c>
      <c r="G263" s="5">
        <v>130</v>
      </c>
    </row>
    <row r="264" spans="1:7" x14ac:dyDescent="0.2">
      <c r="A264" t="s">
        <v>356</v>
      </c>
      <c r="B264" t="s">
        <v>408</v>
      </c>
      <c r="C264" t="s">
        <v>409</v>
      </c>
      <c r="D264" t="str">
        <f t="shared" si="4"/>
        <v>10</v>
      </c>
      <c r="E264" t="s">
        <v>411</v>
      </c>
      <c r="F264" t="s">
        <v>412</v>
      </c>
      <c r="G264" s="5">
        <v>20</v>
      </c>
    </row>
    <row r="265" spans="1:7" x14ac:dyDescent="0.2">
      <c r="A265" t="s">
        <v>356</v>
      </c>
      <c r="B265" t="s">
        <v>408</v>
      </c>
      <c r="C265" t="s">
        <v>409</v>
      </c>
      <c r="D265" t="str">
        <f t="shared" si="4"/>
        <v>10</v>
      </c>
      <c r="E265" t="s">
        <v>411</v>
      </c>
      <c r="F265" t="s">
        <v>377</v>
      </c>
      <c r="G265" s="5">
        <v>400</v>
      </c>
    </row>
    <row r="266" spans="1:7" x14ac:dyDescent="0.2">
      <c r="A266" t="s">
        <v>356</v>
      </c>
      <c r="B266" t="s">
        <v>408</v>
      </c>
      <c r="C266" t="s">
        <v>409</v>
      </c>
      <c r="D266" t="str">
        <f t="shared" si="4"/>
        <v>10</v>
      </c>
      <c r="E266" t="s">
        <v>411</v>
      </c>
      <c r="F266" t="s">
        <v>410</v>
      </c>
      <c r="G266" s="5">
        <v>10</v>
      </c>
    </row>
    <row r="267" spans="1:7" x14ac:dyDescent="0.2">
      <c r="A267" t="s">
        <v>356</v>
      </c>
      <c r="B267" t="s">
        <v>408</v>
      </c>
      <c r="C267" t="s">
        <v>409</v>
      </c>
      <c r="D267" t="str">
        <f t="shared" si="4"/>
        <v>10</v>
      </c>
      <c r="E267" t="s">
        <v>411</v>
      </c>
      <c r="F267" t="s">
        <v>413</v>
      </c>
      <c r="G267" s="5">
        <v>16</v>
      </c>
    </row>
    <row r="268" spans="1:7" x14ac:dyDescent="0.2">
      <c r="A268" t="s">
        <v>356</v>
      </c>
      <c r="B268" t="s">
        <v>408</v>
      </c>
      <c r="C268" t="s">
        <v>409</v>
      </c>
      <c r="D268" t="str">
        <f t="shared" si="4"/>
        <v>10</v>
      </c>
      <c r="E268" t="s">
        <v>411</v>
      </c>
      <c r="F268" t="s">
        <v>414</v>
      </c>
      <c r="G268" s="5">
        <v>40</v>
      </c>
    </row>
    <row r="269" spans="1:7" x14ac:dyDescent="0.2">
      <c r="A269" t="s">
        <v>356</v>
      </c>
      <c r="B269" t="s">
        <v>408</v>
      </c>
      <c r="C269" t="s">
        <v>409</v>
      </c>
      <c r="D269" t="str">
        <f t="shared" si="4"/>
        <v>10</v>
      </c>
      <c r="E269" t="s">
        <v>411</v>
      </c>
      <c r="F269" t="s">
        <v>372</v>
      </c>
      <c r="G269" s="5">
        <v>20</v>
      </c>
    </row>
    <row r="270" spans="1:7" x14ac:dyDescent="0.2">
      <c r="A270" t="s">
        <v>356</v>
      </c>
      <c r="B270" t="s">
        <v>408</v>
      </c>
      <c r="C270" t="s">
        <v>409</v>
      </c>
      <c r="D270" t="str">
        <f t="shared" si="4"/>
        <v>10</v>
      </c>
      <c r="E270" t="s">
        <v>411</v>
      </c>
      <c r="F270" t="s">
        <v>373</v>
      </c>
      <c r="G270" s="5">
        <v>130</v>
      </c>
    </row>
    <row r="271" spans="1:7" x14ac:dyDescent="0.2">
      <c r="A271" t="s">
        <v>356</v>
      </c>
      <c r="B271" t="s">
        <v>408</v>
      </c>
      <c r="C271" t="s">
        <v>409</v>
      </c>
      <c r="D271" t="str">
        <f t="shared" si="4"/>
        <v>10</v>
      </c>
      <c r="E271" t="s">
        <v>411</v>
      </c>
      <c r="F271" t="s">
        <v>374</v>
      </c>
      <c r="G271" s="5">
        <v>200</v>
      </c>
    </row>
    <row r="272" spans="1:7" x14ac:dyDescent="0.2">
      <c r="A272" t="s">
        <v>356</v>
      </c>
      <c r="B272" t="s">
        <v>408</v>
      </c>
      <c r="C272" t="s">
        <v>409</v>
      </c>
      <c r="D272" t="str">
        <f t="shared" si="4"/>
        <v>10</v>
      </c>
      <c r="E272" t="s">
        <v>411</v>
      </c>
      <c r="F272" t="s">
        <v>415</v>
      </c>
      <c r="G272" s="5">
        <v>20</v>
      </c>
    </row>
    <row r="273" spans="1:7" x14ac:dyDescent="0.2">
      <c r="A273" t="s">
        <v>356</v>
      </c>
      <c r="B273" t="s">
        <v>408</v>
      </c>
      <c r="C273" t="s">
        <v>409</v>
      </c>
      <c r="D273" t="str">
        <f t="shared" si="4"/>
        <v>10</v>
      </c>
      <c r="E273" t="s">
        <v>411</v>
      </c>
      <c r="F273" t="s">
        <v>416</v>
      </c>
      <c r="G273" s="5">
        <v>10</v>
      </c>
    </row>
    <row r="274" spans="1:7" x14ac:dyDescent="0.2">
      <c r="A274" t="s">
        <v>356</v>
      </c>
      <c r="B274" t="s">
        <v>408</v>
      </c>
      <c r="C274" t="s">
        <v>409</v>
      </c>
      <c r="D274" t="str">
        <f t="shared" si="4"/>
        <v>10</v>
      </c>
      <c r="E274" t="s">
        <v>411</v>
      </c>
      <c r="F274" t="s">
        <v>417</v>
      </c>
      <c r="G274" s="5">
        <v>37</v>
      </c>
    </row>
    <row r="275" spans="1:7" x14ac:dyDescent="0.2">
      <c r="A275" t="s">
        <v>356</v>
      </c>
      <c r="B275" t="s">
        <v>408</v>
      </c>
      <c r="C275" t="s">
        <v>409</v>
      </c>
      <c r="D275" t="str">
        <f t="shared" si="4"/>
        <v>10</v>
      </c>
      <c r="E275" t="s">
        <v>411</v>
      </c>
      <c r="F275" t="s">
        <v>418</v>
      </c>
      <c r="G275" s="5">
        <v>3</v>
      </c>
    </row>
    <row r="276" spans="1:7" x14ac:dyDescent="0.2">
      <c r="A276" t="s">
        <v>356</v>
      </c>
      <c r="B276" t="s">
        <v>408</v>
      </c>
      <c r="C276" t="s">
        <v>409</v>
      </c>
      <c r="D276" t="str">
        <f t="shared" si="4"/>
        <v>10</v>
      </c>
      <c r="E276" t="s">
        <v>411</v>
      </c>
      <c r="F276" t="s">
        <v>419</v>
      </c>
      <c r="G276" s="5">
        <v>10</v>
      </c>
    </row>
    <row r="277" spans="1:7" x14ac:dyDescent="0.2">
      <c r="A277" t="s">
        <v>356</v>
      </c>
      <c r="B277" t="s">
        <v>408</v>
      </c>
      <c r="C277" t="s">
        <v>409</v>
      </c>
      <c r="D277" t="str">
        <f t="shared" si="4"/>
        <v>10</v>
      </c>
      <c r="E277" t="s">
        <v>411</v>
      </c>
      <c r="F277" t="s">
        <v>420</v>
      </c>
      <c r="G277" s="5">
        <v>30</v>
      </c>
    </row>
    <row r="278" spans="1:7" x14ac:dyDescent="0.2">
      <c r="A278" t="s">
        <v>356</v>
      </c>
      <c r="B278" t="s">
        <v>408</v>
      </c>
      <c r="C278" t="s">
        <v>409</v>
      </c>
      <c r="D278" t="str">
        <f t="shared" si="4"/>
        <v>10</v>
      </c>
      <c r="E278" t="s">
        <v>411</v>
      </c>
      <c r="F278" t="s">
        <v>421</v>
      </c>
      <c r="G278" s="5">
        <v>30</v>
      </c>
    </row>
    <row r="279" spans="1:7" x14ac:dyDescent="0.2">
      <c r="A279" t="s">
        <v>356</v>
      </c>
      <c r="B279" t="s">
        <v>408</v>
      </c>
      <c r="C279" t="s">
        <v>409</v>
      </c>
      <c r="D279" t="str">
        <f t="shared" si="4"/>
        <v>10</v>
      </c>
      <c r="E279" t="s">
        <v>411</v>
      </c>
      <c r="F279" t="s">
        <v>422</v>
      </c>
      <c r="G279" s="5">
        <v>22</v>
      </c>
    </row>
    <row r="280" spans="1:7" x14ac:dyDescent="0.2">
      <c r="A280" t="s">
        <v>356</v>
      </c>
      <c r="B280" t="s">
        <v>408</v>
      </c>
      <c r="C280" t="s">
        <v>409</v>
      </c>
      <c r="D280" t="str">
        <f t="shared" si="4"/>
        <v>10</v>
      </c>
      <c r="E280" t="s">
        <v>411</v>
      </c>
      <c r="F280" t="s">
        <v>423</v>
      </c>
      <c r="G280" s="5">
        <v>20</v>
      </c>
    </row>
    <row r="281" spans="1:7" x14ac:dyDescent="0.2">
      <c r="A281" t="s">
        <v>356</v>
      </c>
      <c r="B281" t="s">
        <v>408</v>
      </c>
      <c r="C281" t="s">
        <v>409</v>
      </c>
      <c r="D281" t="str">
        <f t="shared" si="4"/>
        <v>10</v>
      </c>
      <c r="E281" t="s">
        <v>411</v>
      </c>
      <c r="F281" t="s">
        <v>424</v>
      </c>
      <c r="G281" s="5">
        <v>10</v>
      </c>
    </row>
    <row r="282" spans="1:7" x14ac:dyDescent="0.2">
      <c r="A282" t="s">
        <v>356</v>
      </c>
      <c r="B282" t="s">
        <v>408</v>
      </c>
      <c r="C282" t="s">
        <v>409</v>
      </c>
      <c r="D282" t="str">
        <f t="shared" si="4"/>
        <v>10</v>
      </c>
      <c r="E282" t="s">
        <v>411</v>
      </c>
      <c r="F282" t="s">
        <v>425</v>
      </c>
      <c r="G282" s="5">
        <v>16</v>
      </c>
    </row>
    <row r="283" spans="1:7" x14ac:dyDescent="0.2">
      <c r="A283" t="s">
        <v>356</v>
      </c>
      <c r="B283" t="s">
        <v>408</v>
      </c>
      <c r="C283" t="s">
        <v>409</v>
      </c>
      <c r="D283" t="str">
        <f t="shared" si="4"/>
        <v>10</v>
      </c>
      <c r="E283" t="s">
        <v>404</v>
      </c>
      <c r="F283" t="s">
        <v>359</v>
      </c>
      <c r="G283" s="5">
        <v>330</v>
      </c>
    </row>
    <row r="284" spans="1:7" x14ac:dyDescent="0.2">
      <c r="A284" t="s">
        <v>356</v>
      </c>
      <c r="B284" t="s">
        <v>408</v>
      </c>
      <c r="C284" t="s">
        <v>409</v>
      </c>
      <c r="D284" t="str">
        <f t="shared" si="4"/>
        <v>10</v>
      </c>
      <c r="E284" t="s">
        <v>404</v>
      </c>
      <c r="F284" t="s">
        <v>412</v>
      </c>
      <c r="G284" s="5">
        <v>700</v>
      </c>
    </row>
    <row r="285" spans="1:7" x14ac:dyDescent="0.2">
      <c r="A285" t="s">
        <v>356</v>
      </c>
      <c r="B285" t="s">
        <v>408</v>
      </c>
      <c r="C285" t="s">
        <v>409</v>
      </c>
      <c r="D285" t="str">
        <f t="shared" si="4"/>
        <v>10</v>
      </c>
      <c r="E285" t="s">
        <v>404</v>
      </c>
      <c r="F285" t="s">
        <v>377</v>
      </c>
      <c r="G285" s="5">
        <v>570</v>
      </c>
    </row>
    <row r="286" spans="1:7" x14ac:dyDescent="0.2">
      <c r="A286" t="s">
        <v>356</v>
      </c>
      <c r="B286" t="s">
        <v>408</v>
      </c>
      <c r="C286" t="s">
        <v>409</v>
      </c>
      <c r="D286" t="str">
        <f t="shared" si="4"/>
        <v>10</v>
      </c>
      <c r="E286" t="s">
        <v>404</v>
      </c>
      <c r="F286" t="s">
        <v>373</v>
      </c>
      <c r="G286" s="5">
        <v>1800</v>
      </c>
    </row>
    <row r="287" spans="1:7" x14ac:dyDescent="0.2">
      <c r="A287" t="s">
        <v>356</v>
      </c>
      <c r="B287" t="s">
        <v>408</v>
      </c>
      <c r="C287" t="s">
        <v>409</v>
      </c>
      <c r="D287" t="str">
        <f t="shared" si="4"/>
        <v>10</v>
      </c>
      <c r="E287" t="s">
        <v>404</v>
      </c>
      <c r="F287" t="s">
        <v>374</v>
      </c>
      <c r="G287" s="5">
        <v>2036</v>
      </c>
    </row>
    <row r="288" spans="1:7" x14ac:dyDescent="0.2">
      <c r="A288" t="s">
        <v>356</v>
      </c>
      <c r="B288" t="s">
        <v>408</v>
      </c>
      <c r="C288" t="s">
        <v>409</v>
      </c>
      <c r="D288" t="str">
        <f t="shared" si="4"/>
        <v>10</v>
      </c>
      <c r="E288" t="s">
        <v>324</v>
      </c>
      <c r="F288" t="s">
        <v>359</v>
      </c>
      <c r="G288" s="5">
        <v>529</v>
      </c>
    </row>
    <row r="289" spans="1:7" x14ac:dyDescent="0.2">
      <c r="A289" t="s">
        <v>356</v>
      </c>
      <c r="B289" t="s">
        <v>408</v>
      </c>
      <c r="C289" t="s">
        <v>409</v>
      </c>
      <c r="D289" t="str">
        <f t="shared" si="4"/>
        <v>10</v>
      </c>
      <c r="E289" t="s">
        <v>324</v>
      </c>
      <c r="F289" t="s">
        <v>352</v>
      </c>
      <c r="G289" s="5">
        <v>21</v>
      </c>
    </row>
    <row r="290" spans="1:7" x14ac:dyDescent="0.2">
      <c r="A290" t="s">
        <v>356</v>
      </c>
      <c r="B290" t="s">
        <v>408</v>
      </c>
      <c r="C290" t="s">
        <v>409</v>
      </c>
      <c r="D290" t="str">
        <f t="shared" si="4"/>
        <v>10</v>
      </c>
      <c r="E290" t="s">
        <v>324</v>
      </c>
      <c r="F290" t="s">
        <v>412</v>
      </c>
      <c r="G290" s="5">
        <v>3</v>
      </c>
    </row>
    <row r="291" spans="1:7" x14ac:dyDescent="0.2">
      <c r="A291" t="s">
        <v>356</v>
      </c>
      <c r="B291" t="s">
        <v>408</v>
      </c>
      <c r="C291" t="s">
        <v>409</v>
      </c>
      <c r="D291" t="str">
        <f t="shared" si="4"/>
        <v>10</v>
      </c>
      <c r="E291" t="s">
        <v>324</v>
      </c>
      <c r="F291" t="s">
        <v>377</v>
      </c>
      <c r="G291" s="5">
        <v>64</v>
      </c>
    </row>
    <row r="292" spans="1:7" x14ac:dyDescent="0.2">
      <c r="A292" t="s">
        <v>356</v>
      </c>
      <c r="B292" t="s">
        <v>408</v>
      </c>
      <c r="C292" t="s">
        <v>409</v>
      </c>
      <c r="D292" t="str">
        <f t="shared" si="4"/>
        <v>10</v>
      </c>
      <c r="E292" t="s">
        <v>324</v>
      </c>
      <c r="F292" t="s">
        <v>410</v>
      </c>
      <c r="G292" s="5">
        <v>29</v>
      </c>
    </row>
    <row r="293" spans="1:7" x14ac:dyDescent="0.2">
      <c r="A293" t="s">
        <v>356</v>
      </c>
      <c r="B293" t="s">
        <v>408</v>
      </c>
      <c r="C293" t="s">
        <v>409</v>
      </c>
      <c r="D293" t="str">
        <f t="shared" si="4"/>
        <v>10</v>
      </c>
      <c r="E293" t="s">
        <v>324</v>
      </c>
      <c r="F293" t="s">
        <v>413</v>
      </c>
      <c r="G293" s="5">
        <v>3</v>
      </c>
    </row>
    <row r="294" spans="1:7" x14ac:dyDescent="0.2">
      <c r="A294" t="s">
        <v>356</v>
      </c>
      <c r="B294" t="s">
        <v>408</v>
      </c>
      <c r="C294" t="s">
        <v>409</v>
      </c>
      <c r="D294" t="str">
        <f t="shared" si="4"/>
        <v>10</v>
      </c>
      <c r="E294" t="s">
        <v>324</v>
      </c>
      <c r="F294" t="s">
        <v>414</v>
      </c>
      <c r="G294" s="5">
        <v>6</v>
      </c>
    </row>
    <row r="295" spans="1:7" x14ac:dyDescent="0.2">
      <c r="A295" t="s">
        <v>356</v>
      </c>
      <c r="B295" t="s">
        <v>408</v>
      </c>
      <c r="C295" t="s">
        <v>409</v>
      </c>
      <c r="D295" t="str">
        <f t="shared" si="4"/>
        <v>10</v>
      </c>
      <c r="E295" t="s">
        <v>324</v>
      </c>
      <c r="F295" t="s">
        <v>372</v>
      </c>
      <c r="G295" s="5">
        <v>3</v>
      </c>
    </row>
    <row r="296" spans="1:7" x14ac:dyDescent="0.2">
      <c r="A296" t="s">
        <v>356</v>
      </c>
      <c r="B296" t="s">
        <v>408</v>
      </c>
      <c r="C296" t="s">
        <v>409</v>
      </c>
      <c r="D296" t="str">
        <f t="shared" si="4"/>
        <v>10</v>
      </c>
      <c r="E296" t="s">
        <v>324</v>
      </c>
      <c r="F296" t="s">
        <v>373</v>
      </c>
      <c r="G296" s="5">
        <v>21</v>
      </c>
    </row>
    <row r="297" spans="1:7" x14ac:dyDescent="0.2">
      <c r="A297" t="s">
        <v>356</v>
      </c>
      <c r="B297" t="s">
        <v>408</v>
      </c>
      <c r="C297" t="s">
        <v>409</v>
      </c>
      <c r="D297" t="str">
        <f t="shared" si="4"/>
        <v>10</v>
      </c>
      <c r="E297" t="s">
        <v>324</v>
      </c>
      <c r="F297" t="s">
        <v>374</v>
      </c>
      <c r="G297" s="5">
        <v>32</v>
      </c>
    </row>
    <row r="298" spans="1:7" x14ac:dyDescent="0.2">
      <c r="A298" t="s">
        <v>356</v>
      </c>
      <c r="B298" t="s">
        <v>408</v>
      </c>
      <c r="C298" t="s">
        <v>409</v>
      </c>
      <c r="D298" t="str">
        <f t="shared" si="4"/>
        <v>10</v>
      </c>
      <c r="E298" t="s">
        <v>324</v>
      </c>
      <c r="F298" t="s">
        <v>415</v>
      </c>
      <c r="G298" s="5">
        <v>3</v>
      </c>
    </row>
    <row r="299" spans="1:7" x14ac:dyDescent="0.2">
      <c r="A299" t="s">
        <v>356</v>
      </c>
      <c r="B299" t="s">
        <v>408</v>
      </c>
      <c r="C299" t="s">
        <v>409</v>
      </c>
      <c r="D299" t="str">
        <f t="shared" si="4"/>
        <v>10</v>
      </c>
      <c r="E299" t="s">
        <v>324</v>
      </c>
      <c r="F299" t="s">
        <v>416</v>
      </c>
      <c r="G299" s="5">
        <v>2</v>
      </c>
    </row>
    <row r="300" spans="1:7" x14ac:dyDescent="0.2">
      <c r="A300" t="s">
        <v>356</v>
      </c>
      <c r="B300" t="s">
        <v>408</v>
      </c>
      <c r="C300" t="s">
        <v>409</v>
      </c>
      <c r="D300" t="str">
        <f t="shared" si="4"/>
        <v>10</v>
      </c>
      <c r="E300" t="s">
        <v>324</v>
      </c>
      <c r="F300" t="s">
        <v>417</v>
      </c>
      <c r="G300" s="5">
        <v>6</v>
      </c>
    </row>
    <row r="301" spans="1:7" x14ac:dyDescent="0.2">
      <c r="A301" t="s">
        <v>356</v>
      </c>
      <c r="B301" t="s">
        <v>408</v>
      </c>
      <c r="C301" t="s">
        <v>409</v>
      </c>
      <c r="D301" t="str">
        <f t="shared" si="4"/>
        <v>10</v>
      </c>
      <c r="E301" t="s">
        <v>324</v>
      </c>
      <c r="F301" t="s">
        <v>419</v>
      </c>
      <c r="G301" s="5">
        <v>2</v>
      </c>
    </row>
    <row r="302" spans="1:7" x14ac:dyDescent="0.2">
      <c r="A302" t="s">
        <v>356</v>
      </c>
      <c r="B302" t="s">
        <v>408</v>
      </c>
      <c r="C302" t="s">
        <v>409</v>
      </c>
      <c r="D302" t="str">
        <f t="shared" si="4"/>
        <v>10</v>
      </c>
      <c r="E302" t="s">
        <v>324</v>
      </c>
      <c r="F302" t="s">
        <v>420</v>
      </c>
      <c r="G302" s="5">
        <v>5</v>
      </c>
    </row>
    <row r="303" spans="1:7" x14ac:dyDescent="0.2">
      <c r="A303" t="s">
        <v>356</v>
      </c>
      <c r="B303" t="s">
        <v>408</v>
      </c>
      <c r="C303" t="s">
        <v>409</v>
      </c>
      <c r="D303" t="str">
        <f t="shared" si="4"/>
        <v>10</v>
      </c>
      <c r="E303" t="s">
        <v>324</v>
      </c>
      <c r="F303" t="s">
        <v>421</v>
      </c>
      <c r="G303" s="5">
        <v>5</v>
      </c>
    </row>
    <row r="304" spans="1:7" x14ac:dyDescent="0.2">
      <c r="A304" t="s">
        <v>356</v>
      </c>
      <c r="B304" t="s">
        <v>408</v>
      </c>
      <c r="C304" t="s">
        <v>409</v>
      </c>
      <c r="D304" t="str">
        <f t="shared" si="4"/>
        <v>10</v>
      </c>
      <c r="E304" t="s">
        <v>324</v>
      </c>
      <c r="F304" t="s">
        <v>422</v>
      </c>
      <c r="G304" s="5">
        <v>4</v>
      </c>
    </row>
    <row r="305" spans="1:7" x14ac:dyDescent="0.2">
      <c r="A305" t="s">
        <v>356</v>
      </c>
      <c r="B305" t="s">
        <v>408</v>
      </c>
      <c r="C305" t="s">
        <v>409</v>
      </c>
      <c r="D305" t="str">
        <f t="shared" si="4"/>
        <v>10</v>
      </c>
      <c r="E305" t="s">
        <v>324</v>
      </c>
      <c r="F305" t="s">
        <v>423</v>
      </c>
      <c r="G305" s="5">
        <v>3</v>
      </c>
    </row>
    <row r="306" spans="1:7" x14ac:dyDescent="0.2">
      <c r="A306" t="s">
        <v>356</v>
      </c>
      <c r="B306" t="s">
        <v>408</v>
      </c>
      <c r="C306" t="s">
        <v>409</v>
      </c>
      <c r="D306" t="str">
        <f t="shared" si="4"/>
        <v>10</v>
      </c>
      <c r="E306" t="s">
        <v>324</v>
      </c>
      <c r="F306" t="s">
        <v>424</v>
      </c>
      <c r="G306" s="5">
        <v>2</v>
      </c>
    </row>
    <row r="307" spans="1:7" x14ac:dyDescent="0.2">
      <c r="A307" t="s">
        <v>356</v>
      </c>
      <c r="B307" t="s">
        <v>408</v>
      </c>
      <c r="C307" t="s">
        <v>409</v>
      </c>
      <c r="D307" t="str">
        <f t="shared" si="4"/>
        <v>10</v>
      </c>
      <c r="E307" t="s">
        <v>324</v>
      </c>
      <c r="F307" t="s">
        <v>425</v>
      </c>
      <c r="G307" s="5">
        <v>3</v>
      </c>
    </row>
    <row r="308" spans="1:7" x14ac:dyDescent="0.2">
      <c r="A308" t="s">
        <v>356</v>
      </c>
      <c r="B308" t="s">
        <v>408</v>
      </c>
      <c r="C308" t="s">
        <v>409</v>
      </c>
      <c r="D308" t="str">
        <f t="shared" si="4"/>
        <v>10</v>
      </c>
      <c r="E308" t="s">
        <v>326</v>
      </c>
      <c r="F308" t="s">
        <v>359</v>
      </c>
      <c r="G308" s="5">
        <v>588</v>
      </c>
    </row>
    <row r="309" spans="1:7" x14ac:dyDescent="0.2">
      <c r="A309" t="s">
        <v>356</v>
      </c>
      <c r="B309" t="s">
        <v>408</v>
      </c>
      <c r="C309" t="s">
        <v>409</v>
      </c>
      <c r="D309" t="str">
        <f t="shared" si="4"/>
        <v>10</v>
      </c>
      <c r="E309" t="s">
        <v>326</v>
      </c>
      <c r="F309" t="s">
        <v>352</v>
      </c>
      <c r="G309" s="5">
        <v>23</v>
      </c>
    </row>
    <row r="310" spans="1:7" x14ac:dyDescent="0.2">
      <c r="A310" t="s">
        <v>356</v>
      </c>
      <c r="B310" t="s">
        <v>408</v>
      </c>
      <c r="C310" t="s">
        <v>409</v>
      </c>
      <c r="D310" t="str">
        <f t="shared" si="4"/>
        <v>10</v>
      </c>
      <c r="E310" t="s">
        <v>326</v>
      </c>
      <c r="F310" t="s">
        <v>412</v>
      </c>
      <c r="G310" s="5">
        <v>102</v>
      </c>
    </row>
    <row r="311" spans="1:7" x14ac:dyDescent="0.2">
      <c r="A311" t="s">
        <v>356</v>
      </c>
      <c r="B311" t="s">
        <v>408</v>
      </c>
      <c r="C311" t="s">
        <v>409</v>
      </c>
      <c r="D311" t="str">
        <f t="shared" si="4"/>
        <v>10</v>
      </c>
      <c r="E311" t="s">
        <v>326</v>
      </c>
      <c r="F311" t="s">
        <v>377</v>
      </c>
      <c r="G311" s="5">
        <v>152</v>
      </c>
    </row>
    <row r="312" spans="1:7" x14ac:dyDescent="0.2">
      <c r="A312" t="s">
        <v>356</v>
      </c>
      <c r="B312" t="s">
        <v>408</v>
      </c>
      <c r="C312" t="s">
        <v>409</v>
      </c>
      <c r="D312" t="str">
        <f t="shared" si="4"/>
        <v>10</v>
      </c>
      <c r="E312" t="s">
        <v>326</v>
      </c>
      <c r="F312" t="s">
        <v>426</v>
      </c>
      <c r="G312" s="5">
        <v>1</v>
      </c>
    </row>
    <row r="313" spans="1:7" x14ac:dyDescent="0.2">
      <c r="A313" t="s">
        <v>356</v>
      </c>
      <c r="B313" t="s">
        <v>408</v>
      </c>
      <c r="C313" t="s">
        <v>409</v>
      </c>
      <c r="D313" t="str">
        <f t="shared" si="4"/>
        <v>10</v>
      </c>
      <c r="E313" t="s">
        <v>326</v>
      </c>
      <c r="F313" t="s">
        <v>410</v>
      </c>
      <c r="G313" s="5">
        <v>30</v>
      </c>
    </row>
    <row r="314" spans="1:7" x14ac:dyDescent="0.2">
      <c r="A314" t="s">
        <v>356</v>
      </c>
      <c r="B314" t="s">
        <v>408</v>
      </c>
      <c r="C314" t="s">
        <v>409</v>
      </c>
      <c r="D314" t="str">
        <f t="shared" si="4"/>
        <v>10</v>
      </c>
      <c r="E314" t="s">
        <v>326</v>
      </c>
      <c r="F314" t="s">
        <v>413</v>
      </c>
      <c r="G314" s="5">
        <v>3</v>
      </c>
    </row>
    <row r="315" spans="1:7" x14ac:dyDescent="0.2">
      <c r="A315" t="s">
        <v>356</v>
      </c>
      <c r="B315" t="s">
        <v>408</v>
      </c>
      <c r="C315" t="s">
        <v>409</v>
      </c>
      <c r="D315" t="str">
        <f t="shared" si="4"/>
        <v>10</v>
      </c>
      <c r="E315" t="s">
        <v>326</v>
      </c>
      <c r="F315" t="s">
        <v>414</v>
      </c>
      <c r="G315" s="5">
        <v>7</v>
      </c>
    </row>
    <row r="316" spans="1:7" x14ac:dyDescent="0.2">
      <c r="A316" t="s">
        <v>356</v>
      </c>
      <c r="B316" t="s">
        <v>408</v>
      </c>
      <c r="C316" t="s">
        <v>409</v>
      </c>
      <c r="D316" t="str">
        <f t="shared" si="4"/>
        <v>10</v>
      </c>
      <c r="E316" t="s">
        <v>326</v>
      </c>
      <c r="F316" t="s">
        <v>372</v>
      </c>
      <c r="G316" s="5">
        <v>4</v>
      </c>
    </row>
    <row r="317" spans="1:7" x14ac:dyDescent="0.2">
      <c r="A317" t="s">
        <v>356</v>
      </c>
      <c r="B317" t="s">
        <v>408</v>
      </c>
      <c r="C317" t="s">
        <v>409</v>
      </c>
      <c r="D317" t="str">
        <f t="shared" si="4"/>
        <v>10</v>
      </c>
      <c r="E317" t="s">
        <v>326</v>
      </c>
      <c r="F317" t="s">
        <v>373</v>
      </c>
      <c r="G317" s="5">
        <v>280</v>
      </c>
    </row>
    <row r="318" spans="1:7" x14ac:dyDescent="0.2">
      <c r="A318" t="s">
        <v>356</v>
      </c>
      <c r="B318" t="s">
        <v>408</v>
      </c>
      <c r="C318" t="s">
        <v>409</v>
      </c>
      <c r="D318" t="str">
        <f t="shared" si="4"/>
        <v>10</v>
      </c>
      <c r="E318" t="s">
        <v>326</v>
      </c>
      <c r="F318" t="s">
        <v>374</v>
      </c>
      <c r="G318" s="5">
        <v>324</v>
      </c>
    </row>
    <row r="319" spans="1:7" x14ac:dyDescent="0.2">
      <c r="A319" t="s">
        <v>356</v>
      </c>
      <c r="B319" t="s">
        <v>408</v>
      </c>
      <c r="C319" t="s">
        <v>409</v>
      </c>
      <c r="D319" t="str">
        <f t="shared" si="4"/>
        <v>10</v>
      </c>
      <c r="E319" t="s">
        <v>326</v>
      </c>
      <c r="F319" t="s">
        <v>415</v>
      </c>
      <c r="G319" s="5">
        <v>4</v>
      </c>
    </row>
    <row r="320" spans="1:7" x14ac:dyDescent="0.2">
      <c r="A320" t="s">
        <v>356</v>
      </c>
      <c r="B320" t="s">
        <v>408</v>
      </c>
      <c r="C320" t="s">
        <v>409</v>
      </c>
      <c r="D320" t="str">
        <f t="shared" si="4"/>
        <v>10</v>
      </c>
      <c r="E320" t="s">
        <v>326</v>
      </c>
      <c r="F320" t="s">
        <v>416</v>
      </c>
      <c r="G320" s="5">
        <v>2</v>
      </c>
    </row>
    <row r="321" spans="1:7" x14ac:dyDescent="0.2">
      <c r="A321" t="s">
        <v>356</v>
      </c>
      <c r="B321" t="s">
        <v>408</v>
      </c>
      <c r="C321" t="s">
        <v>409</v>
      </c>
      <c r="D321" t="str">
        <f t="shared" si="4"/>
        <v>10</v>
      </c>
      <c r="E321" t="s">
        <v>326</v>
      </c>
      <c r="F321" t="s">
        <v>417</v>
      </c>
      <c r="G321" s="5">
        <v>7</v>
      </c>
    </row>
    <row r="322" spans="1:7" x14ac:dyDescent="0.2">
      <c r="A322" t="s">
        <v>356</v>
      </c>
      <c r="B322" t="s">
        <v>408</v>
      </c>
      <c r="C322" t="s">
        <v>409</v>
      </c>
      <c r="D322" t="str">
        <f t="shared" si="4"/>
        <v>10</v>
      </c>
      <c r="E322" t="s">
        <v>326</v>
      </c>
      <c r="F322" t="s">
        <v>418</v>
      </c>
      <c r="G322" s="5">
        <v>1</v>
      </c>
    </row>
    <row r="323" spans="1:7" x14ac:dyDescent="0.2">
      <c r="A323" t="s">
        <v>356</v>
      </c>
      <c r="B323" t="s">
        <v>408</v>
      </c>
      <c r="C323" t="s">
        <v>409</v>
      </c>
      <c r="D323" t="str">
        <f t="shared" ref="D323:D386" si="5">LEFT(E323,2)</f>
        <v>10</v>
      </c>
      <c r="E323" t="s">
        <v>326</v>
      </c>
      <c r="F323" t="s">
        <v>419</v>
      </c>
      <c r="G323" s="5">
        <v>2</v>
      </c>
    </row>
    <row r="324" spans="1:7" x14ac:dyDescent="0.2">
      <c r="A324" t="s">
        <v>356</v>
      </c>
      <c r="B324" t="s">
        <v>408</v>
      </c>
      <c r="C324" t="s">
        <v>409</v>
      </c>
      <c r="D324" t="str">
        <f t="shared" si="5"/>
        <v>10</v>
      </c>
      <c r="E324" t="s">
        <v>326</v>
      </c>
      <c r="F324" t="s">
        <v>420</v>
      </c>
      <c r="G324" s="5">
        <v>6</v>
      </c>
    </row>
    <row r="325" spans="1:7" x14ac:dyDescent="0.2">
      <c r="A325" t="s">
        <v>356</v>
      </c>
      <c r="B325" t="s">
        <v>408</v>
      </c>
      <c r="C325" t="s">
        <v>409</v>
      </c>
      <c r="D325" t="str">
        <f t="shared" si="5"/>
        <v>10</v>
      </c>
      <c r="E325" t="s">
        <v>326</v>
      </c>
      <c r="F325" t="s">
        <v>421</v>
      </c>
      <c r="G325" s="5">
        <v>6</v>
      </c>
    </row>
    <row r="326" spans="1:7" x14ac:dyDescent="0.2">
      <c r="A326" t="s">
        <v>356</v>
      </c>
      <c r="B326" t="s">
        <v>408</v>
      </c>
      <c r="C326" t="s">
        <v>409</v>
      </c>
      <c r="D326" t="str">
        <f t="shared" si="5"/>
        <v>10</v>
      </c>
      <c r="E326" t="s">
        <v>326</v>
      </c>
      <c r="F326" t="s">
        <v>422</v>
      </c>
      <c r="G326" s="5">
        <v>4</v>
      </c>
    </row>
    <row r="327" spans="1:7" x14ac:dyDescent="0.2">
      <c r="A327" t="s">
        <v>356</v>
      </c>
      <c r="B327" t="s">
        <v>408</v>
      </c>
      <c r="C327" t="s">
        <v>409</v>
      </c>
      <c r="D327" t="str">
        <f t="shared" si="5"/>
        <v>10</v>
      </c>
      <c r="E327" t="s">
        <v>326</v>
      </c>
      <c r="F327" t="s">
        <v>423</v>
      </c>
      <c r="G327" s="5">
        <v>4</v>
      </c>
    </row>
    <row r="328" spans="1:7" x14ac:dyDescent="0.2">
      <c r="A328" t="s">
        <v>356</v>
      </c>
      <c r="B328" t="s">
        <v>408</v>
      </c>
      <c r="C328" t="s">
        <v>409</v>
      </c>
      <c r="D328" t="str">
        <f t="shared" si="5"/>
        <v>10</v>
      </c>
      <c r="E328" t="s">
        <v>326</v>
      </c>
      <c r="F328" t="s">
        <v>424</v>
      </c>
      <c r="G328" s="5">
        <v>3</v>
      </c>
    </row>
    <row r="329" spans="1:7" x14ac:dyDescent="0.2">
      <c r="A329" t="s">
        <v>356</v>
      </c>
      <c r="B329" t="s">
        <v>408</v>
      </c>
      <c r="C329" t="s">
        <v>409</v>
      </c>
      <c r="D329" t="str">
        <f t="shared" si="5"/>
        <v>10</v>
      </c>
      <c r="E329" t="s">
        <v>326</v>
      </c>
      <c r="F329" t="s">
        <v>425</v>
      </c>
      <c r="G329" s="5">
        <v>3</v>
      </c>
    </row>
    <row r="330" spans="1:7" x14ac:dyDescent="0.2">
      <c r="A330" t="s">
        <v>356</v>
      </c>
      <c r="B330" t="s">
        <v>408</v>
      </c>
      <c r="C330" t="s">
        <v>409</v>
      </c>
      <c r="D330" t="str">
        <f t="shared" si="5"/>
        <v>11</v>
      </c>
      <c r="E330" t="s">
        <v>344</v>
      </c>
      <c r="F330" t="s">
        <v>359</v>
      </c>
      <c r="G330" s="5">
        <v>80</v>
      </c>
    </row>
    <row r="331" spans="1:7" x14ac:dyDescent="0.2">
      <c r="A331" t="s">
        <v>356</v>
      </c>
      <c r="B331" t="s">
        <v>408</v>
      </c>
      <c r="C331" t="s">
        <v>409</v>
      </c>
      <c r="D331" t="str">
        <f t="shared" si="5"/>
        <v>11</v>
      </c>
      <c r="E331" t="s">
        <v>328</v>
      </c>
      <c r="F331" t="s">
        <v>359</v>
      </c>
      <c r="G331" s="5">
        <v>150</v>
      </c>
    </row>
    <row r="332" spans="1:7" x14ac:dyDescent="0.2">
      <c r="A332" t="s">
        <v>356</v>
      </c>
      <c r="B332" t="s">
        <v>408</v>
      </c>
      <c r="C332" t="s">
        <v>409</v>
      </c>
      <c r="D332" t="str">
        <f t="shared" si="5"/>
        <v>11</v>
      </c>
      <c r="E332" t="s">
        <v>392</v>
      </c>
      <c r="F332" t="s">
        <v>359</v>
      </c>
      <c r="G332" s="5">
        <v>150</v>
      </c>
    </row>
    <row r="333" spans="1:7" x14ac:dyDescent="0.2">
      <c r="A333" t="s">
        <v>356</v>
      </c>
      <c r="B333" t="s">
        <v>408</v>
      </c>
      <c r="C333" t="s">
        <v>409</v>
      </c>
      <c r="D333" t="str">
        <f t="shared" si="5"/>
        <v>11</v>
      </c>
      <c r="E333" t="s">
        <v>427</v>
      </c>
      <c r="F333" t="s">
        <v>359</v>
      </c>
      <c r="G333" s="5">
        <v>500</v>
      </c>
    </row>
    <row r="334" spans="1:7" x14ac:dyDescent="0.2">
      <c r="A334" t="s">
        <v>356</v>
      </c>
      <c r="B334" t="s">
        <v>408</v>
      </c>
      <c r="C334" t="s">
        <v>409</v>
      </c>
      <c r="D334" t="str">
        <f t="shared" si="5"/>
        <v>11</v>
      </c>
      <c r="E334" t="s">
        <v>329</v>
      </c>
      <c r="F334" t="s">
        <v>359</v>
      </c>
      <c r="G334" s="5">
        <v>290</v>
      </c>
    </row>
    <row r="335" spans="1:7" x14ac:dyDescent="0.2">
      <c r="A335" t="s">
        <v>356</v>
      </c>
      <c r="B335" t="s">
        <v>408</v>
      </c>
      <c r="C335" t="s">
        <v>409</v>
      </c>
      <c r="D335" t="str">
        <f t="shared" si="5"/>
        <v>11</v>
      </c>
      <c r="E335" t="s">
        <v>330</v>
      </c>
      <c r="F335" t="s">
        <v>359</v>
      </c>
      <c r="G335" s="5">
        <v>190</v>
      </c>
    </row>
    <row r="336" spans="1:7" x14ac:dyDescent="0.2">
      <c r="A336" t="s">
        <v>356</v>
      </c>
      <c r="B336" t="s">
        <v>408</v>
      </c>
      <c r="C336" t="s">
        <v>409</v>
      </c>
      <c r="D336" t="str">
        <f t="shared" si="5"/>
        <v>11</v>
      </c>
      <c r="E336" t="s">
        <v>330</v>
      </c>
      <c r="F336" t="s">
        <v>381</v>
      </c>
      <c r="G336" s="5">
        <v>20</v>
      </c>
    </row>
    <row r="337" spans="1:7" x14ac:dyDescent="0.2">
      <c r="A337" t="s">
        <v>356</v>
      </c>
      <c r="B337" t="s">
        <v>408</v>
      </c>
      <c r="C337" t="s">
        <v>409</v>
      </c>
      <c r="D337" t="str">
        <f t="shared" si="5"/>
        <v>11</v>
      </c>
      <c r="E337" t="s">
        <v>330</v>
      </c>
      <c r="F337" t="s">
        <v>365</v>
      </c>
      <c r="G337" s="5">
        <v>20</v>
      </c>
    </row>
    <row r="338" spans="1:7" x14ac:dyDescent="0.2">
      <c r="A338" t="s">
        <v>356</v>
      </c>
      <c r="B338" t="s">
        <v>408</v>
      </c>
      <c r="C338" t="s">
        <v>409</v>
      </c>
      <c r="D338" t="str">
        <f t="shared" si="5"/>
        <v>11</v>
      </c>
      <c r="E338" t="s">
        <v>330</v>
      </c>
      <c r="F338" t="s">
        <v>428</v>
      </c>
      <c r="G338" s="5">
        <v>10</v>
      </c>
    </row>
    <row r="339" spans="1:7" x14ac:dyDescent="0.2">
      <c r="A339" t="s">
        <v>356</v>
      </c>
      <c r="B339" t="s">
        <v>408</v>
      </c>
      <c r="C339" t="s">
        <v>409</v>
      </c>
      <c r="D339" t="str">
        <f t="shared" si="5"/>
        <v>11</v>
      </c>
      <c r="E339" t="s">
        <v>429</v>
      </c>
      <c r="F339" t="s">
        <v>377</v>
      </c>
      <c r="G339" s="5">
        <v>30</v>
      </c>
    </row>
    <row r="340" spans="1:7" x14ac:dyDescent="0.2">
      <c r="A340" t="s">
        <v>356</v>
      </c>
      <c r="B340" t="s">
        <v>408</v>
      </c>
      <c r="C340" t="s">
        <v>409</v>
      </c>
      <c r="D340" t="str">
        <f t="shared" si="5"/>
        <v>11</v>
      </c>
      <c r="E340" t="s">
        <v>429</v>
      </c>
      <c r="F340" t="s">
        <v>422</v>
      </c>
      <c r="G340" s="5">
        <v>10</v>
      </c>
    </row>
    <row r="341" spans="1:7" x14ac:dyDescent="0.2">
      <c r="A341" t="s">
        <v>356</v>
      </c>
      <c r="B341" t="s">
        <v>408</v>
      </c>
      <c r="C341" t="s">
        <v>409</v>
      </c>
      <c r="D341" t="str">
        <f t="shared" si="5"/>
        <v>11</v>
      </c>
      <c r="E341" t="s">
        <v>430</v>
      </c>
      <c r="F341" t="s">
        <v>359</v>
      </c>
      <c r="G341" s="5">
        <v>20</v>
      </c>
    </row>
    <row r="342" spans="1:7" x14ac:dyDescent="0.2">
      <c r="A342" t="s">
        <v>356</v>
      </c>
      <c r="B342" t="s">
        <v>408</v>
      </c>
      <c r="C342" t="s">
        <v>409</v>
      </c>
      <c r="D342" t="str">
        <f t="shared" si="5"/>
        <v>11</v>
      </c>
      <c r="E342" t="s">
        <v>430</v>
      </c>
      <c r="F342" t="s">
        <v>412</v>
      </c>
      <c r="G342" s="5">
        <v>160</v>
      </c>
    </row>
    <row r="343" spans="1:7" x14ac:dyDescent="0.2">
      <c r="A343" t="s">
        <v>356</v>
      </c>
      <c r="B343" t="s">
        <v>408</v>
      </c>
      <c r="C343" t="s">
        <v>409</v>
      </c>
      <c r="D343" t="str">
        <f t="shared" si="5"/>
        <v>11</v>
      </c>
      <c r="E343" t="s">
        <v>430</v>
      </c>
      <c r="F343" t="s">
        <v>377</v>
      </c>
      <c r="G343" s="5">
        <v>80</v>
      </c>
    </row>
    <row r="344" spans="1:7" x14ac:dyDescent="0.2">
      <c r="A344" t="s">
        <v>356</v>
      </c>
      <c r="B344" t="s">
        <v>408</v>
      </c>
      <c r="C344" t="s">
        <v>409</v>
      </c>
      <c r="D344" t="str">
        <f t="shared" si="5"/>
        <v>11</v>
      </c>
      <c r="E344" t="s">
        <v>430</v>
      </c>
      <c r="F344" t="s">
        <v>431</v>
      </c>
      <c r="G344" s="5">
        <v>60</v>
      </c>
    </row>
    <row r="345" spans="1:7" x14ac:dyDescent="0.2">
      <c r="A345" t="s">
        <v>356</v>
      </c>
      <c r="B345" t="s">
        <v>408</v>
      </c>
      <c r="C345" t="s">
        <v>409</v>
      </c>
      <c r="D345" t="str">
        <f t="shared" si="5"/>
        <v>11</v>
      </c>
      <c r="E345" t="s">
        <v>430</v>
      </c>
      <c r="F345" t="s">
        <v>410</v>
      </c>
      <c r="G345" s="5">
        <v>10</v>
      </c>
    </row>
    <row r="346" spans="1:7" x14ac:dyDescent="0.2">
      <c r="A346" t="s">
        <v>356</v>
      </c>
      <c r="B346" t="s">
        <v>408</v>
      </c>
      <c r="C346" t="s">
        <v>409</v>
      </c>
      <c r="D346" t="str">
        <f t="shared" si="5"/>
        <v>11</v>
      </c>
      <c r="E346" t="s">
        <v>430</v>
      </c>
      <c r="F346" t="s">
        <v>371</v>
      </c>
      <c r="G346" s="5">
        <v>10</v>
      </c>
    </row>
    <row r="347" spans="1:7" x14ac:dyDescent="0.2">
      <c r="A347" t="s">
        <v>356</v>
      </c>
      <c r="B347" t="s">
        <v>408</v>
      </c>
      <c r="C347" t="s">
        <v>409</v>
      </c>
      <c r="D347" t="str">
        <f t="shared" si="5"/>
        <v>11</v>
      </c>
      <c r="E347" t="s">
        <v>430</v>
      </c>
      <c r="F347" t="s">
        <v>365</v>
      </c>
      <c r="G347" s="5">
        <v>20</v>
      </c>
    </row>
    <row r="348" spans="1:7" x14ac:dyDescent="0.2">
      <c r="A348" t="s">
        <v>356</v>
      </c>
      <c r="B348" t="s">
        <v>408</v>
      </c>
      <c r="C348" t="s">
        <v>409</v>
      </c>
      <c r="D348" t="str">
        <f t="shared" si="5"/>
        <v>11</v>
      </c>
      <c r="E348" t="s">
        <v>430</v>
      </c>
      <c r="F348" t="s">
        <v>373</v>
      </c>
      <c r="G348" s="5">
        <v>60</v>
      </c>
    </row>
    <row r="349" spans="1:7" x14ac:dyDescent="0.2">
      <c r="A349" t="s">
        <v>356</v>
      </c>
      <c r="B349" t="s">
        <v>408</v>
      </c>
      <c r="C349" t="s">
        <v>409</v>
      </c>
      <c r="D349" t="str">
        <f t="shared" si="5"/>
        <v>11</v>
      </c>
      <c r="E349" t="s">
        <v>430</v>
      </c>
      <c r="F349" t="s">
        <v>374</v>
      </c>
      <c r="G349" s="5">
        <v>60</v>
      </c>
    </row>
    <row r="350" spans="1:7" x14ac:dyDescent="0.2">
      <c r="A350" t="s">
        <v>356</v>
      </c>
      <c r="B350" t="s">
        <v>408</v>
      </c>
      <c r="C350" t="s">
        <v>409</v>
      </c>
      <c r="D350" t="str">
        <f t="shared" si="5"/>
        <v>11</v>
      </c>
      <c r="E350" t="s">
        <v>432</v>
      </c>
      <c r="F350" t="s">
        <v>359</v>
      </c>
      <c r="G350" s="5">
        <v>1800</v>
      </c>
    </row>
    <row r="351" spans="1:7" x14ac:dyDescent="0.2">
      <c r="A351" t="s">
        <v>356</v>
      </c>
      <c r="B351" t="s">
        <v>408</v>
      </c>
      <c r="C351" t="s">
        <v>409</v>
      </c>
      <c r="D351" t="str">
        <f t="shared" si="5"/>
        <v>11</v>
      </c>
      <c r="E351" t="s">
        <v>335</v>
      </c>
      <c r="F351" t="s">
        <v>359</v>
      </c>
      <c r="G351" s="5">
        <v>3200</v>
      </c>
    </row>
    <row r="352" spans="1:7" x14ac:dyDescent="0.2">
      <c r="A352" t="s">
        <v>356</v>
      </c>
      <c r="B352" t="s">
        <v>408</v>
      </c>
      <c r="C352" t="s">
        <v>409</v>
      </c>
      <c r="D352" t="str">
        <f t="shared" si="5"/>
        <v>12</v>
      </c>
      <c r="E352" t="s">
        <v>401</v>
      </c>
      <c r="F352" t="s">
        <v>359</v>
      </c>
      <c r="G352" s="5">
        <v>120</v>
      </c>
    </row>
    <row r="353" spans="1:7" x14ac:dyDescent="0.2">
      <c r="A353" t="s">
        <v>356</v>
      </c>
      <c r="B353" t="s">
        <v>408</v>
      </c>
      <c r="C353" t="s">
        <v>409</v>
      </c>
      <c r="D353" t="str">
        <f t="shared" si="5"/>
        <v>12</v>
      </c>
      <c r="E353" t="s">
        <v>361</v>
      </c>
      <c r="F353" t="s">
        <v>359</v>
      </c>
      <c r="G353" s="5">
        <v>400</v>
      </c>
    </row>
    <row r="354" spans="1:7" x14ac:dyDescent="0.2">
      <c r="A354" t="s">
        <v>356</v>
      </c>
      <c r="B354" t="s">
        <v>408</v>
      </c>
      <c r="C354" t="s">
        <v>409</v>
      </c>
      <c r="D354" t="str">
        <f t="shared" si="5"/>
        <v>14</v>
      </c>
      <c r="E354" t="s">
        <v>337</v>
      </c>
      <c r="F354" t="s">
        <v>352</v>
      </c>
      <c r="G354" s="5">
        <v>637</v>
      </c>
    </row>
    <row r="355" spans="1:7" x14ac:dyDescent="0.2">
      <c r="A355" t="s">
        <v>356</v>
      </c>
      <c r="B355" t="s">
        <v>408</v>
      </c>
      <c r="C355" t="s">
        <v>409</v>
      </c>
      <c r="D355" t="str">
        <f t="shared" si="5"/>
        <v>14</v>
      </c>
      <c r="E355" t="s">
        <v>367</v>
      </c>
      <c r="F355" t="s">
        <v>359</v>
      </c>
      <c r="G355" s="5">
        <v>-4169</v>
      </c>
    </row>
    <row r="356" spans="1:7" x14ac:dyDescent="0.2">
      <c r="A356" t="s">
        <v>356</v>
      </c>
      <c r="B356" t="s">
        <v>408</v>
      </c>
      <c r="C356" t="s">
        <v>409</v>
      </c>
      <c r="D356" t="str">
        <f t="shared" si="5"/>
        <v>14</v>
      </c>
      <c r="E356" t="s">
        <v>338</v>
      </c>
      <c r="F356" t="s">
        <v>359</v>
      </c>
      <c r="G356" s="5">
        <v>-2600</v>
      </c>
    </row>
    <row r="357" spans="1:7" x14ac:dyDescent="0.2">
      <c r="A357" t="s">
        <v>356</v>
      </c>
      <c r="B357" t="s">
        <v>408</v>
      </c>
      <c r="C357" t="s">
        <v>409</v>
      </c>
      <c r="D357" t="str">
        <f t="shared" si="5"/>
        <v>14</v>
      </c>
      <c r="E357" t="s">
        <v>362</v>
      </c>
      <c r="F357" t="s">
        <v>359</v>
      </c>
      <c r="G357" s="5">
        <v>0</v>
      </c>
    </row>
    <row r="358" spans="1:7" x14ac:dyDescent="0.2">
      <c r="A358" t="s">
        <v>356</v>
      </c>
      <c r="B358" t="s">
        <v>408</v>
      </c>
      <c r="C358" t="s">
        <v>409</v>
      </c>
      <c r="D358" t="str">
        <f t="shared" si="5"/>
        <v>16</v>
      </c>
      <c r="E358" t="s">
        <v>351</v>
      </c>
      <c r="F358" t="s">
        <v>352</v>
      </c>
      <c r="G358" s="5">
        <v>-1081</v>
      </c>
    </row>
    <row r="359" spans="1:7" x14ac:dyDescent="0.2">
      <c r="A359" t="s">
        <v>356</v>
      </c>
      <c r="B359" t="s">
        <v>408</v>
      </c>
      <c r="C359" t="s">
        <v>409</v>
      </c>
      <c r="D359" t="str">
        <f t="shared" si="5"/>
        <v>17</v>
      </c>
      <c r="E359" t="s">
        <v>363</v>
      </c>
      <c r="F359" t="s">
        <v>359</v>
      </c>
      <c r="G359" s="5">
        <v>-260</v>
      </c>
    </row>
    <row r="360" spans="1:7" x14ac:dyDescent="0.2">
      <c r="A360" t="s">
        <v>356</v>
      </c>
      <c r="B360" t="s">
        <v>408</v>
      </c>
      <c r="C360" t="s">
        <v>409</v>
      </c>
      <c r="D360" t="str">
        <f t="shared" si="5"/>
        <v>17</v>
      </c>
      <c r="E360" t="s">
        <v>433</v>
      </c>
      <c r="F360" t="s">
        <v>359</v>
      </c>
      <c r="G360" s="5">
        <v>-50</v>
      </c>
    </row>
    <row r="361" spans="1:7" x14ac:dyDescent="0.2">
      <c r="A361" t="s">
        <v>356</v>
      </c>
      <c r="B361" t="s">
        <v>408</v>
      </c>
      <c r="C361" t="s">
        <v>409</v>
      </c>
      <c r="D361" t="str">
        <f t="shared" si="5"/>
        <v>17</v>
      </c>
      <c r="E361" t="s">
        <v>339</v>
      </c>
      <c r="F361" t="s">
        <v>352</v>
      </c>
      <c r="G361" s="5">
        <v>-637</v>
      </c>
    </row>
    <row r="362" spans="1:7" x14ac:dyDescent="0.2">
      <c r="A362" t="s">
        <v>356</v>
      </c>
      <c r="B362" t="s">
        <v>408</v>
      </c>
      <c r="C362" t="s">
        <v>409</v>
      </c>
      <c r="D362" t="str">
        <f t="shared" si="5"/>
        <v>17</v>
      </c>
      <c r="E362" t="s">
        <v>395</v>
      </c>
      <c r="F362" t="s">
        <v>359</v>
      </c>
      <c r="G362" s="5">
        <v>-450</v>
      </c>
    </row>
    <row r="363" spans="1:7" x14ac:dyDescent="0.2">
      <c r="A363" t="s">
        <v>356</v>
      </c>
      <c r="B363" t="s">
        <v>434</v>
      </c>
      <c r="C363" t="s">
        <v>435</v>
      </c>
      <c r="D363" t="str">
        <f t="shared" si="5"/>
        <v>10</v>
      </c>
      <c r="E363" t="s">
        <v>320</v>
      </c>
      <c r="F363" t="s">
        <v>359</v>
      </c>
      <c r="G363" s="5">
        <v>12803</v>
      </c>
    </row>
    <row r="364" spans="1:7" x14ac:dyDescent="0.2">
      <c r="A364" t="s">
        <v>356</v>
      </c>
      <c r="B364" t="s">
        <v>434</v>
      </c>
      <c r="C364" t="s">
        <v>435</v>
      </c>
      <c r="D364" t="str">
        <f t="shared" si="5"/>
        <v>10</v>
      </c>
      <c r="E364" t="s">
        <v>436</v>
      </c>
      <c r="F364" t="s">
        <v>359</v>
      </c>
      <c r="G364" s="5">
        <v>150</v>
      </c>
    </row>
    <row r="365" spans="1:7" x14ac:dyDescent="0.2">
      <c r="A365" t="s">
        <v>356</v>
      </c>
      <c r="B365" t="s">
        <v>434</v>
      </c>
      <c r="C365" t="s">
        <v>435</v>
      </c>
      <c r="D365" t="str">
        <f t="shared" si="5"/>
        <v>10</v>
      </c>
      <c r="E365" t="s">
        <v>437</v>
      </c>
      <c r="F365" t="s">
        <v>359</v>
      </c>
      <c r="G365" s="5">
        <v>150</v>
      </c>
    </row>
    <row r="366" spans="1:7" x14ac:dyDescent="0.2">
      <c r="A366" t="s">
        <v>356</v>
      </c>
      <c r="B366" t="s">
        <v>434</v>
      </c>
      <c r="C366" t="s">
        <v>435</v>
      </c>
      <c r="D366" t="str">
        <f t="shared" si="5"/>
        <v>10</v>
      </c>
      <c r="E366" t="s">
        <v>322</v>
      </c>
      <c r="F366" t="s">
        <v>359</v>
      </c>
      <c r="G366" s="5">
        <v>32</v>
      </c>
    </row>
    <row r="367" spans="1:7" x14ac:dyDescent="0.2">
      <c r="A367" t="s">
        <v>356</v>
      </c>
      <c r="B367" t="s">
        <v>434</v>
      </c>
      <c r="C367" t="s">
        <v>435</v>
      </c>
      <c r="D367" t="str">
        <f t="shared" si="5"/>
        <v>10</v>
      </c>
      <c r="E367" t="s">
        <v>324</v>
      </c>
      <c r="F367" t="s">
        <v>359</v>
      </c>
      <c r="G367" s="5">
        <v>2101.12</v>
      </c>
    </row>
    <row r="368" spans="1:7" x14ac:dyDescent="0.2">
      <c r="A368" t="s">
        <v>356</v>
      </c>
      <c r="B368" t="s">
        <v>434</v>
      </c>
      <c r="C368" t="s">
        <v>435</v>
      </c>
      <c r="D368" t="str">
        <f t="shared" si="5"/>
        <v>10</v>
      </c>
      <c r="E368" t="s">
        <v>326</v>
      </c>
      <c r="F368" t="s">
        <v>359</v>
      </c>
      <c r="G368" s="5">
        <v>2143.9090000000001</v>
      </c>
    </row>
    <row r="369" spans="1:7" x14ac:dyDescent="0.2">
      <c r="A369" t="s">
        <v>356</v>
      </c>
      <c r="B369" t="s">
        <v>434</v>
      </c>
      <c r="C369" t="s">
        <v>435</v>
      </c>
      <c r="D369" t="str">
        <f t="shared" si="5"/>
        <v>11</v>
      </c>
      <c r="E369" t="s">
        <v>344</v>
      </c>
      <c r="F369" t="s">
        <v>359</v>
      </c>
      <c r="G369" s="5">
        <v>45</v>
      </c>
    </row>
    <row r="370" spans="1:7" x14ac:dyDescent="0.2">
      <c r="A370" t="s">
        <v>356</v>
      </c>
      <c r="B370" t="s">
        <v>434</v>
      </c>
      <c r="C370" t="s">
        <v>435</v>
      </c>
      <c r="D370" t="str">
        <f t="shared" si="5"/>
        <v>11</v>
      </c>
      <c r="E370" t="s">
        <v>327</v>
      </c>
      <c r="F370" t="s">
        <v>359</v>
      </c>
      <c r="G370" s="5">
        <v>20</v>
      </c>
    </row>
    <row r="371" spans="1:7" x14ac:dyDescent="0.2">
      <c r="A371" t="s">
        <v>356</v>
      </c>
      <c r="B371" t="s">
        <v>434</v>
      </c>
      <c r="C371" t="s">
        <v>435</v>
      </c>
      <c r="D371" t="str">
        <f t="shared" si="5"/>
        <v>11</v>
      </c>
      <c r="E371" t="s">
        <v>328</v>
      </c>
      <c r="F371" t="s">
        <v>359</v>
      </c>
      <c r="G371" s="5">
        <v>125</v>
      </c>
    </row>
    <row r="372" spans="1:7" x14ac:dyDescent="0.2">
      <c r="A372" t="s">
        <v>356</v>
      </c>
      <c r="B372" t="s">
        <v>434</v>
      </c>
      <c r="C372" t="s">
        <v>435</v>
      </c>
      <c r="D372" t="str">
        <f t="shared" si="5"/>
        <v>11</v>
      </c>
      <c r="E372" t="s">
        <v>360</v>
      </c>
      <c r="F372" t="s">
        <v>359</v>
      </c>
      <c r="G372" s="5">
        <v>25</v>
      </c>
    </row>
    <row r="373" spans="1:7" x14ac:dyDescent="0.2">
      <c r="A373" t="s">
        <v>356</v>
      </c>
      <c r="B373" t="s">
        <v>434</v>
      </c>
      <c r="C373" t="s">
        <v>435</v>
      </c>
      <c r="D373" t="str">
        <f t="shared" si="5"/>
        <v>11</v>
      </c>
      <c r="E373" t="s">
        <v>427</v>
      </c>
      <c r="F373" t="s">
        <v>359</v>
      </c>
      <c r="G373" s="5">
        <v>10</v>
      </c>
    </row>
    <row r="374" spans="1:7" x14ac:dyDescent="0.2">
      <c r="A374" t="s">
        <v>356</v>
      </c>
      <c r="B374" t="s">
        <v>434</v>
      </c>
      <c r="C374" t="s">
        <v>435</v>
      </c>
      <c r="D374" t="str">
        <f t="shared" si="5"/>
        <v>11</v>
      </c>
      <c r="E374" t="s">
        <v>329</v>
      </c>
      <c r="F374" t="s">
        <v>359</v>
      </c>
      <c r="G374" s="5">
        <v>15</v>
      </c>
    </row>
    <row r="375" spans="1:7" x14ac:dyDescent="0.2">
      <c r="A375" t="s">
        <v>356</v>
      </c>
      <c r="B375" t="s">
        <v>434</v>
      </c>
      <c r="C375" t="s">
        <v>435</v>
      </c>
      <c r="D375" t="str">
        <f t="shared" si="5"/>
        <v>11</v>
      </c>
      <c r="E375" t="s">
        <v>330</v>
      </c>
      <c r="F375" t="s">
        <v>359</v>
      </c>
      <c r="G375" s="5">
        <v>200</v>
      </c>
    </row>
    <row r="376" spans="1:7" x14ac:dyDescent="0.2">
      <c r="A376" t="s">
        <v>356</v>
      </c>
      <c r="B376" t="s">
        <v>434</v>
      </c>
      <c r="C376" t="s">
        <v>435</v>
      </c>
      <c r="D376" t="str">
        <f t="shared" si="5"/>
        <v>11</v>
      </c>
      <c r="E376" t="s">
        <v>332</v>
      </c>
      <c r="F376" t="s">
        <v>359</v>
      </c>
      <c r="G376" s="5">
        <v>30</v>
      </c>
    </row>
    <row r="377" spans="1:7" x14ac:dyDescent="0.2">
      <c r="A377" t="s">
        <v>356</v>
      </c>
      <c r="B377" t="s">
        <v>434</v>
      </c>
      <c r="C377" t="s">
        <v>435</v>
      </c>
      <c r="D377" t="str">
        <f t="shared" si="5"/>
        <v>11</v>
      </c>
      <c r="E377" t="s">
        <v>438</v>
      </c>
      <c r="F377" t="s">
        <v>359</v>
      </c>
      <c r="G377" s="5">
        <v>100</v>
      </c>
    </row>
    <row r="378" spans="1:7" x14ac:dyDescent="0.2">
      <c r="A378" t="s">
        <v>356</v>
      </c>
      <c r="B378" t="s">
        <v>434</v>
      </c>
      <c r="C378" t="s">
        <v>435</v>
      </c>
      <c r="D378" t="str">
        <f t="shared" si="5"/>
        <v>11</v>
      </c>
      <c r="E378" t="s">
        <v>335</v>
      </c>
      <c r="F378" t="s">
        <v>359</v>
      </c>
      <c r="G378" s="5">
        <v>410</v>
      </c>
    </row>
    <row r="379" spans="1:7" x14ac:dyDescent="0.2">
      <c r="A379" t="s">
        <v>356</v>
      </c>
      <c r="B379" t="s">
        <v>434</v>
      </c>
      <c r="C379" t="s">
        <v>435</v>
      </c>
      <c r="D379" t="str">
        <f t="shared" si="5"/>
        <v>12</v>
      </c>
      <c r="E379" t="s">
        <v>336</v>
      </c>
      <c r="F379" t="s">
        <v>359</v>
      </c>
      <c r="G379" s="5">
        <v>50</v>
      </c>
    </row>
    <row r="380" spans="1:7" x14ac:dyDescent="0.2">
      <c r="A380" t="s">
        <v>356</v>
      </c>
      <c r="B380" t="s">
        <v>434</v>
      </c>
      <c r="C380" t="s">
        <v>435</v>
      </c>
      <c r="D380" t="str">
        <f t="shared" si="5"/>
        <v>12</v>
      </c>
      <c r="E380" t="s">
        <v>401</v>
      </c>
      <c r="F380" t="s">
        <v>359</v>
      </c>
      <c r="G380" s="5">
        <v>1300</v>
      </c>
    </row>
    <row r="381" spans="1:7" x14ac:dyDescent="0.2">
      <c r="A381" t="s">
        <v>356</v>
      </c>
      <c r="B381" t="s">
        <v>434</v>
      </c>
      <c r="C381" t="s">
        <v>435</v>
      </c>
      <c r="D381" t="str">
        <f t="shared" si="5"/>
        <v>12</v>
      </c>
      <c r="E381" t="s">
        <v>361</v>
      </c>
      <c r="F381" t="s">
        <v>359</v>
      </c>
      <c r="G381" s="5">
        <v>350</v>
      </c>
    </row>
    <row r="382" spans="1:7" x14ac:dyDescent="0.2">
      <c r="A382" t="s">
        <v>356</v>
      </c>
      <c r="B382" t="s">
        <v>434</v>
      </c>
      <c r="C382" t="s">
        <v>435</v>
      </c>
      <c r="D382" t="str">
        <f t="shared" si="5"/>
        <v>14</v>
      </c>
      <c r="E382" t="s">
        <v>337</v>
      </c>
      <c r="F382" t="s">
        <v>359</v>
      </c>
      <c r="G382" s="5">
        <v>125</v>
      </c>
    </row>
    <row r="383" spans="1:7" x14ac:dyDescent="0.2">
      <c r="A383" t="s">
        <v>356</v>
      </c>
      <c r="B383" t="s">
        <v>434</v>
      </c>
      <c r="C383" t="s">
        <v>435</v>
      </c>
      <c r="D383" t="str">
        <f t="shared" si="5"/>
        <v>14</v>
      </c>
      <c r="E383" t="s">
        <v>367</v>
      </c>
      <c r="F383" t="s">
        <v>359</v>
      </c>
      <c r="G383" s="5">
        <v>700</v>
      </c>
    </row>
    <row r="384" spans="1:7" x14ac:dyDescent="0.2">
      <c r="A384" t="s">
        <v>356</v>
      </c>
      <c r="B384" t="s">
        <v>434</v>
      </c>
      <c r="C384" t="s">
        <v>435</v>
      </c>
      <c r="D384" t="str">
        <f t="shared" si="5"/>
        <v>14</v>
      </c>
      <c r="E384" t="s">
        <v>338</v>
      </c>
      <c r="F384" t="s">
        <v>359</v>
      </c>
      <c r="G384" s="5">
        <v>0</v>
      </c>
    </row>
    <row r="385" spans="1:7" x14ac:dyDescent="0.2">
      <c r="A385" t="s">
        <v>356</v>
      </c>
      <c r="B385" t="s">
        <v>434</v>
      </c>
      <c r="C385" t="s">
        <v>435</v>
      </c>
      <c r="D385" t="str">
        <f t="shared" si="5"/>
        <v>14</v>
      </c>
      <c r="E385" t="s">
        <v>362</v>
      </c>
      <c r="F385" t="s">
        <v>359</v>
      </c>
      <c r="G385" s="5">
        <v>0</v>
      </c>
    </row>
    <row r="386" spans="1:7" x14ac:dyDescent="0.2">
      <c r="A386" t="s">
        <v>356</v>
      </c>
      <c r="B386" t="s">
        <v>434</v>
      </c>
      <c r="C386" t="s">
        <v>435</v>
      </c>
      <c r="D386" t="str">
        <f t="shared" si="5"/>
        <v>16</v>
      </c>
      <c r="E386" t="s">
        <v>382</v>
      </c>
      <c r="F386" t="s">
        <v>359</v>
      </c>
      <c r="G386" s="5">
        <v>-1800</v>
      </c>
    </row>
    <row r="387" spans="1:7" x14ac:dyDescent="0.2">
      <c r="A387" t="s">
        <v>356</v>
      </c>
      <c r="B387" t="s">
        <v>434</v>
      </c>
      <c r="C387" t="s">
        <v>435</v>
      </c>
      <c r="D387" t="str">
        <f t="shared" ref="D387:D450" si="6">LEFT(E387,2)</f>
        <v>16</v>
      </c>
      <c r="E387" t="s">
        <v>351</v>
      </c>
      <c r="F387" t="s">
        <v>352</v>
      </c>
      <c r="G387" s="5">
        <v>-2069</v>
      </c>
    </row>
    <row r="388" spans="1:7" x14ac:dyDescent="0.2">
      <c r="A388" t="s">
        <v>356</v>
      </c>
      <c r="B388" t="s">
        <v>434</v>
      </c>
      <c r="C388" t="s">
        <v>435</v>
      </c>
      <c r="D388" t="str">
        <f t="shared" si="6"/>
        <v>17</v>
      </c>
      <c r="E388" t="s">
        <v>339</v>
      </c>
      <c r="F388" t="s">
        <v>359</v>
      </c>
      <c r="G388" s="5">
        <v>-125</v>
      </c>
    </row>
    <row r="389" spans="1:7" x14ac:dyDescent="0.2">
      <c r="A389" t="s">
        <v>356</v>
      </c>
      <c r="B389" t="s">
        <v>434</v>
      </c>
      <c r="C389" t="s">
        <v>435</v>
      </c>
      <c r="D389" t="str">
        <f t="shared" si="6"/>
        <v>17</v>
      </c>
      <c r="E389" t="s">
        <v>355</v>
      </c>
      <c r="F389" t="s">
        <v>359</v>
      </c>
      <c r="G389" s="5">
        <v>-1200</v>
      </c>
    </row>
    <row r="390" spans="1:7" x14ac:dyDescent="0.2">
      <c r="A390" t="s">
        <v>356</v>
      </c>
      <c r="B390" t="s">
        <v>434</v>
      </c>
      <c r="C390" t="s">
        <v>435</v>
      </c>
      <c r="D390" t="str">
        <f t="shared" si="6"/>
        <v>17</v>
      </c>
      <c r="E390" t="s">
        <v>355</v>
      </c>
      <c r="F390" t="s">
        <v>439</v>
      </c>
      <c r="G390" s="5">
        <v>107.971</v>
      </c>
    </row>
    <row r="391" spans="1:7" x14ac:dyDescent="0.2">
      <c r="A391" t="s">
        <v>356</v>
      </c>
      <c r="B391" t="s">
        <v>434</v>
      </c>
      <c r="C391" t="s">
        <v>435</v>
      </c>
      <c r="D391" t="str">
        <f t="shared" si="6"/>
        <v>19</v>
      </c>
      <c r="E391" t="s">
        <v>440</v>
      </c>
      <c r="F391" t="s">
        <v>359</v>
      </c>
      <c r="G391" s="5">
        <v>-565</v>
      </c>
    </row>
    <row r="392" spans="1:7" x14ac:dyDescent="0.2">
      <c r="A392" t="s">
        <v>356</v>
      </c>
      <c r="B392" t="s">
        <v>441</v>
      </c>
      <c r="C392" t="s">
        <v>442</v>
      </c>
      <c r="D392" t="str">
        <f t="shared" si="6"/>
        <v>10</v>
      </c>
      <c r="E392" t="s">
        <v>320</v>
      </c>
      <c r="F392" t="s">
        <v>359</v>
      </c>
      <c r="G392" s="5">
        <v>3850</v>
      </c>
    </row>
    <row r="393" spans="1:7" x14ac:dyDescent="0.2">
      <c r="A393" t="s">
        <v>356</v>
      </c>
      <c r="B393" t="s">
        <v>441</v>
      </c>
      <c r="C393" t="s">
        <v>442</v>
      </c>
      <c r="D393" t="str">
        <f t="shared" si="6"/>
        <v>10</v>
      </c>
      <c r="E393" t="s">
        <v>403</v>
      </c>
      <c r="F393" t="s">
        <v>359</v>
      </c>
      <c r="G393" s="5">
        <v>2</v>
      </c>
    </row>
    <row r="394" spans="1:7" x14ac:dyDescent="0.2">
      <c r="A394" t="s">
        <v>356</v>
      </c>
      <c r="B394" t="s">
        <v>441</v>
      </c>
      <c r="C394" t="s">
        <v>442</v>
      </c>
      <c r="D394" t="str">
        <f t="shared" si="6"/>
        <v>10</v>
      </c>
      <c r="E394" t="s">
        <v>436</v>
      </c>
      <c r="F394" t="s">
        <v>359</v>
      </c>
      <c r="G394" s="5">
        <v>184</v>
      </c>
    </row>
    <row r="395" spans="1:7" x14ac:dyDescent="0.2">
      <c r="A395" t="s">
        <v>356</v>
      </c>
      <c r="B395" t="s">
        <v>441</v>
      </c>
      <c r="C395" t="s">
        <v>442</v>
      </c>
      <c r="D395" t="str">
        <f t="shared" si="6"/>
        <v>10</v>
      </c>
      <c r="E395" t="s">
        <v>322</v>
      </c>
      <c r="F395" t="s">
        <v>359</v>
      </c>
      <c r="G395" s="5">
        <v>4</v>
      </c>
    </row>
    <row r="396" spans="1:7" x14ac:dyDescent="0.2">
      <c r="A396" t="s">
        <v>356</v>
      </c>
      <c r="B396" t="s">
        <v>441</v>
      </c>
      <c r="C396" t="s">
        <v>442</v>
      </c>
      <c r="D396" t="str">
        <f t="shared" si="6"/>
        <v>10</v>
      </c>
      <c r="E396" t="s">
        <v>324</v>
      </c>
      <c r="F396" t="s">
        <v>359</v>
      </c>
      <c r="G396" s="5">
        <v>646</v>
      </c>
    </row>
    <row r="397" spans="1:7" x14ac:dyDescent="0.2">
      <c r="A397" t="s">
        <v>356</v>
      </c>
      <c r="B397" t="s">
        <v>441</v>
      </c>
      <c r="C397" t="s">
        <v>442</v>
      </c>
      <c r="D397" t="str">
        <f t="shared" si="6"/>
        <v>10</v>
      </c>
      <c r="E397" t="s">
        <v>326</v>
      </c>
      <c r="F397" t="s">
        <v>359</v>
      </c>
      <c r="G397" s="5">
        <v>661</v>
      </c>
    </row>
    <row r="398" spans="1:7" x14ac:dyDescent="0.2">
      <c r="A398" t="s">
        <v>356</v>
      </c>
      <c r="B398" t="s">
        <v>441</v>
      </c>
      <c r="C398" t="s">
        <v>442</v>
      </c>
      <c r="D398" t="str">
        <f t="shared" si="6"/>
        <v>11</v>
      </c>
      <c r="E398" t="s">
        <v>344</v>
      </c>
      <c r="F398" t="s">
        <v>359</v>
      </c>
      <c r="G398" s="5">
        <v>80</v>
      </c>
    </row>
    <row r="399" spans="1:7" x14ac:dyDescent="0.2">
      <c r="A399" t="s">
        <v>356</v>
      </c>
      <c r="B399" t="s">
        <v>441</v>
      </c>
      <c r="C399" t="s">
        <v>442</v>
      </c>
      <c r="D399" t="str">
        <f t="shared" si="6"/>
        <v>11</v>
      </c>
      <c r="E399" t="s">
        <v>405</v>
      </c>
      <c r="F399" t="s">
        <v>359</v>
      </c>
      <c r="G399" s="5">
        <v>23</v>
      </c>
    </row>
    <row r="400" spans="1:7" x14ac:dyDescent="0.2">
      <c r="A400" t="s">
        <v>356</v>
      </c>
      <c r="B400" t="s">
        <v>441</v>
      </c>
      <c r="C400" t="s">
        <v>442</v>
      </c>
      <c r="D400" t="str">
        <f t="shared" si="6"/>
        <v>11</v>
      </c>
      <c r="E400" t="s">
        <v>327</v>
      </c>
      <c r="F400" t="s">
        <v>359</v>
      </c>
      <c r="G400" s="5">
        <v>10</v>
      </c>
    </row>
    <row r="401" spans="1:7" x14ac:dyDescent="0.2">
      <c r="A401" t="s">
        <v>356</v>
      </c>
      <c r="B401" t="s">
        <v>441</v>
      </c>
      <c r="C401" t="s">
        <v>442</v>
      </c>
      <c r="D401" t="str">
        <f t="shared" si="6"/>
        <v>11</v>
      </c>
      <c r="E401" t="s">
        <v>360</v>
      </c>
      <c r="F401" t="s">
        <v>359</v>
      </c>
      <c r="G401" s="5">
        <v>80</v>
      </c>
    </row>
    <row r="402" spans="1:7" x14ac:dyDescent="0.2">
      <c r="A402" t="s">
        <v>356</v>
      </c>
      <c r="B402" t="s">
        <v>441</v>
      </c>
      <c r="C402" t="s">
        <v>442</v>
      </c>
      <c r="D402" t="str">
        <f t="shared" si="6"/>
        <v>11</v>
      </c>
      <c r="E402" t="s">
        <v>329</v>
      </c>
      <c r="F402" t="s">
        <v>359</v>
      </c>
      <c r="G402" s="5">
        <v>10</v>
      </c>
    </row>
    <row r="403" spans="1:7" x14ac:dyDescent="0.2">
      <c r="A403" t="s">
        <v>356</v>
      </c>
      <c r="B403" t="s">
        <v>441</v>
      </c>
      <c r="C403" t="s">
        <v>442</v>
      </c>
      <c r="D403" t="str">
        <f t="shared" si="6"/>
        <v>11</v>
      </c>
      <c r="E403" t="s">
        <v>330</v>
      </c>
      <c r="F403" t="s">
        <v>359</v>
      </c>
      <c r="G403" s="5">
        <v>100</v>
      </c>
    </row>
    <row r="404" spans="1:7" x14ac:dyDescent="0.2">
      <c r="A404" t="s">
        <v>356</v>
      </c>
      <c r="B404" t="s">
        <v>441</v>
      </c>
      <c r="C404" t="s">
        <v>442</v>
      </c>
      <c r="D404" t="str">
        <f t="shared" si="6"/>
        <v>11</v>
      </c>
      <c r="E404" t="s">
        <v>331</v>
      </c>
      <c r="F404" t="s">
        <v>359</v>
      </c>
      <c r="G404" s="5">
        <v>3</v>
      </c>
    </row>
    <row r="405" spans="1:7" x14ac:dyDescent="0.2">
      <c r="A405" t="s">
        <v>356</v>
      </c>
      <c r="B405" t="s">
        <v>441</v>
      </c>
      <c r="C405" t="s">
        <v>442</v>
      </c>
      <c r="D405" t="str">
        <f t="shared" si="6"/>
        <v>11</v>
      </c>
      <c r="E405" t="s">
        <v>332</v>
      </c>
      <c r="F405" t="s">
        <v>359</v>
      </c>
      <c r="G405" s="5">
        <v>1</v>
      </c>
    </row>
    <row r="406" spans="1:7" x14ac:dyDescent="0.2">
      <c r="A406" t="s">
        <v>356</v>
      </c>
      <c r="B406" t="s">
        <v>441</v>
      </c>
      <c r="C406" t="s">
        <v>442</v>
      </c>
      <c r="D406" t="str">
        <f t="shared" si="6"/>
        <v>11</v>
      </c>
      <c r="E406" t="s">
        <v>335</v>
      </c>
      <c r="F406" t="s">
        <v>359</v>
      </c>
      <c r="G406" s="5">
        <v>20</v>
      </c>
    </row>
    <row r="407" spans="1:7" x14ac:dyDescent="0.2">
      <c r="A407" t="s">
        <v>356</v>
      </c>
      <c r="B407" t="s">
        <v>441</v>
      </c>
      <c r="C407" t="s">
        <v>442</v>
      </c>
      <c r="D407" t="str">
        <f t="shared" si="6"/>
        <v>12</v>
      </c>
      <c r="E407" t="s">
        <v>336</v>
      </c>
      <c r="F407" t="s">
        <v>359</v>
      </c>
      <c r="G407" s="5">
        <v>20</v>
      </c>
    </row>
    <row r="408" spans="1:7" x14ac:dyDescent="0.2">
      <c r="A408" t="s">
        <v>356</v>
      </c>
      <c r="B408" t="s">
        <v>441</v>
      </c>
      <c r="C408" t="s">
        <v>442</v>
      </c>
      <c r="D408" t="str">
        <f t="shared" si="6"/>
        <v>12</v>
      </c>
      <c r="E408" t="s">
        <v>401</v>
      </c>
      <c r="F408" t="s">
        <v>359</v>
      </c>
      <c r="G408" s="5">
        <v>40</v>
      </c>
    </row>
    <row r="409" spans="1:7" x14ac:dyDescent="0.2">
      <c r="A409" t="s">
        <v>356</v>
      </c>
      <c r="B409" t="s">
        <v>441</v>
      </c>
      <c r="C409" t="s">
        <v>442</v>
      </c>
      <c r="D409" t="str">
        <f t="shared" si="6"/>
        <v>14</v>
      </c>
      <c r="E409" t="s">
        <v>337</v>
      </c>
      <c r="F409" t="s">
        <v>359</v>
      </c>
      <c r="G409" s="5">
        <v>81</v>
      </c>
    </row>
    <row r="410" spans="1:7" x14ac:dyDescent="0.2">
      <c r="A410" t="s">
        <v>356</v>
      </c>
      <c r="B410" t="s">
        <v>441</v>
      </c>
      <c r="C410" t="s">
        <v>442</v>
      </c>
      <c r="D410" t="str">
        <f t="shared" si="6"/>
        <v>14</v>
      </c>
      <c r="E410" t="s">
        <v>362</v>
      </c>
      <c r="F410" t="s">
        <v>359</v>
      </c>
      <c r="G410" s="5">
        <v>0</v>
      </c>
    </row>
    <row r="411" spans="1:7" x14ac:dyDescent="0.2">
      <c r="A411" t="s">
        <v>356</v>
      </c>
      <c r="B411" t="s">
        <v>441</v>
      </c>
      <c r="C411" t="s">
        <v>442</v>
      </c>
      <c r="D411" t="str">
        <f t="shared" si="6"/>
        <v>16</v>
      </c>
      <c r="E411" t="s">
        <v>443</v>
      </c>
      <c r="F411" t="s">
        <v>359</v>
      </c>
      <c r="G411" s="5">
        <v>-10</v>
      </c>
    </row>
    <row r="412" spans="1:7" x14ac:dyDescent="0.2">
      <c r="A412" t="s">
        <v>356</v>
      </c>
      <c r="B412" t="s">
        <v>441</v>
      </c>
      <c r="C412" t="s">
        <v>442</v>
      </c>
      <c r="D412" t="str">
        <f t="shared" si="6"/>
        <v>16</v>
      </c>
      <c r="E412" t="s">
        <v>351</v>
      </c>
      <c r="F412" t="s">
        <v>352</v>
      </c>
      <c r="G412" s="5">
        <v>-315</v>
      </c>
    </row>
    <row r="413" spans="1:7" x14ac:dyDescent="0.2">
      <c r="A413" t="s">
        <v>356</v>
      </c>
      <c r="B413" t="s">
        <v>441</v>
      </c>
      <c r="C413" t="s">
        <v>442</v>
      </c>
      <c r="D413" t="str">
        <f t="shared" si="6"/>
        <v>17</v>
      </c>
      <c r="E413" t="s">
        <v>339</v>
      </c>
      <c r="F413" t="s">
        <v>359</v>
      </c>
      <c r="G413" s="5">
        <v>-81</v>
      </c>
    </row>
    <row r="414" spans="1:7" x14ac:dyDescent="0.2">
      <c r="A414" t="s">
        <v>356</v>
      </c>
      <c r="B414" t="s">
        <v>441</v>
      </c>
      <c r="C414" t="s">
        <v>442</v>
      </c>
      <c r="D414" t="str">
        <f t="shared" si="6"/>
        <v>17</v>
      </c>
      <c r="E414" t="s">
        <v>379</v>
      </c>
      <c r="F414" t="s">
        <v>359</v>
      </c>
      <c r="G414" s="5">
        <v>-78</v>
      </c>
    </row>
    <row r="415" spans="1:7" x14ac:dyDescent="0.2">
      <c r="A415" t="s">
        <v>356</v>
      </c>
      <c r="B415" t="s">
        <v>444</v>
      </c>
      <c r="C415" t="s">
        <v>445</v>
      </c>
      <c r="D415" t="str">
        <f t="shared" si="6"/>
        <v>10</v>
      </c>
      <c r="E415" t="s">
        <v>320</v>
      </c>
      <c r="F415" t="s">
        <v>359</v>
      </c>
      <c r="G415" s="5">
        <v>4899</v>
      </c>
    </row>
    <row r="416" spans="1:7" x14ac:dyDescent="0.2">
      <c r="A416" t="s">
        <v>356</v>
      </c>
      <c r="B416" t="s">
        <v>444</v>
      </c>
      <c r="C416" t="s">
        <v>445</v>
      </c>
      <c r="D416" t="str">
        <f t="shared" si="6"/>
        <v>10</v>
      </c>
      <c r="E416" t="s">
        <v>437</v>
      </c>
      <c r="F416" t="s">
        <v>359</v>
      </c>
      <c r="G416" s="5">
        <v>50</v>
      </c>
    </row>
    <row r="417" spans="1:7" x14ac:dyDescent="0.2">
      <c r="A417" t="s">
        <v>356</v>
      </c>
      <c r="B417" t="s">
        <v>444</v>
      </c>
      <c r="C417" t="s">
        <v>445</v>
      </c>
      <c r="D417" t="str">
        <f t="shared" si="6"/>
        <v>10</v>
      </c>
      <c r="E417" t="s">
        <v>322</v>
      </c>
      <c r="F417" t="s">
        <v>359</v>
      </c>
      <c r="G417" s="5">
        <v>24</v>
      </c>
    </row>
    <row r="418" spans="1:7" x14ac:dyDescent="0.2">
      <c r="A418" t="s">
        <v>356</v>
      </c>
      <c r="B418" t="s">
        <v>444</v>
      </c>
      <c r="C418" t="s">
        <v>445</v>
      </c>
      <c r="D418" t="str">
        <f t="shared" si="6"/>
        <v>10</v>
      </c>
      <c r="E418" t="s">
        <v>324</v>
      </c>
      <c r="F418" t="s">
        <v>359</v>
      </c>
      <c r="G418" s="5">
        <v>792</v>
      </c>
    </row>
    <row r="419" spans="1:7" x14ac:dyDescent="0.2">
      <c r="A419" t="s">
        <v>356</v>
      </c>
      <c r="B419" t="s">
        <v>444</v>
      </c>
      <c r="C419" t="s">
        <v>445</v>
      </c>
      <c r="D419" t="str">
        <f t="shared" si="6"/>
        <v>10</v>
      </c>
      <c r="E419" t="s">
        <v>325</v>
      </c>
      <c r="F419" t="s">
        <v>359</v>
      </c>
      <c r="G419" s="5">
        <v>7</v>
      </c>
    </row>
    <row r="420" spans="1:7" x14ac:dyDescent="0.2">
      <c r="A420" t="s">
        <v>356</v>
      </c>
      <c r="B420" t="s">
        <v>444</v>
      </c>
      <c r="C420" t="s">
        <v>445</v>
      </c>
      <c r="D420" t="str">
        <f t="shared" si="6"/>
        <v>10</v>
      </c>
      <c r="E420" t="s">
        <v>326</v>
      </c>
      <c r="F420" t="s">
        <v>359</v>
      </c>
      <c r="G420" s="5">
        <v>813</v>
      </c>
    </row>
    <row r="421" spans="1:7" x14ac:dyDescent="0.2">
      <c r="A421" t="s">
        <v>356</v>
      </c>
      <c r="B421" t="s">
        <v>444</v>
      </c>
      <c r="C421" t="s">
        <v>445</v>
      </c>
      <c r="D421" t="str">
        <f t="shared" si="6"/>
        <v>11</v>
      </c>
      <c r="E421" t="s">
        <v>344</v>
      </c>
      <c r="F421" t="s">
        <v>359</v>
      </c>
      <c r="G421" s="5">
        <v>30</v>
      </c>
    </row>
    <row r="422" spans="1:7" x14ac:dyDescent="0.2">
      <c r="A422" t="s">
        <v>356</v>
      </c>
      <c r="B422" t="s">
        <v>444</v>
      </c>
      <c r="C422" t="s">
        <v>445</v>
      </c>
      <c r="D422" t="str">
        <f t="shared" si="6"/>
        <v>11</v>
      </c>
      <c r="E422" t="s">
        <v>405</v>
      </c>
      <c r="F422" t="s">
        <v>359</v>
      </c>
      <c r="G422" s="5">
        <v>10</v>
      </c>
    </row>
    <row r="423" spans="1:7" x14ac:dyDescent="0.2">
      <c r="A423" t="s">
        <v>356</v>
      </c>
      <c r="B423" t="s">
        <v>444</v>
      </c>
      <c r="C423" t="s">
        <v>445</v>
      </c>
      <c r="D423" t="str">
        <f t="shared" si="6"/>
        <v>11</v>
      </c>
      <c r="E423" t="s">
        <v>327</v>
      </c>
      <c r="F423" t="s">
        <v>359</v>
      </c>
      <c r="G423" s="5">
        <v>20</v>
      </c>
    </row>
    <row r="424" spans="1:7" x14ac:dyDescent="0.2">
      <c r="A424" t="s">
        <v>356</v>
      </c>
      <c r="B424" t="s">
        <v>444</v>
      </c>
      <c r="C424" t="s">
        <v>445</v>
      </c>
      <c r="D424" t="str">
        <f t="shared" si="6"/>
        <v>11</v>
      </c>
      <c r="E424" t="s">
        <v>328</v>
      </c>
      <c r="F424" t="s">
        <v>359</v>
      </c>
      <c r="G424" s="5">
        <v>25</v>
      </c>
    </row>
    <row r="425" spans="1:7" x14ac:dyDescent="0.2">
      <c r="A425" t="s">
        <v>356</v>
      </c>
      <c r="B425" t="s">
        <v>444</v>
      </c>
      <c r="C425" t="s">
        <v>445</v>
      </c>
      <c r="D425" t="str">
        <f t="shared" si="6"/>
        <v>11</v>
      </c>
      <c r="E425" t="s">
        <v>392</v>
      </c>
      <c r="F425" t="s">
        <v>359</v>
      </c>
      <c r="G425" s="5">
        <v>13</v>
      </c>
    </row>
    <row r="426" spans="1:7" x14ac:dyDescent="0.2">
      <c r="A426" t="s">
        <v>356</v>
      </c>
      <c r="B426" t="s">
        <v>444</v>
      </c>
      <c r="C426" t="s">
        <v>445</v>
      </c>
      <c r="D426" t="str">
        <f t="shared" si="6"/>
        <v>11</v>
      </c>
      <c r="E426" t="s">
        <v>360</v>
      </c>
      <c r="F426" t="s">
        <v>359</v>
      </c>
      <c r="G426" s="5">
        <v>25</v>
      </c>
    </row>
    <row r="427" spans="1:7" x14ac:dyDescent="0.2">
      <c r="A427" t="s">
        <v>356</v>
      </c>
      <c r="B427" t="s">
        <v>444</v>
      </c>
      <c r="C427" t="s">
        <v>445</v>
      </c>
      <c r="D427" t="str">
        <f t="shared" si="6"/>
        <v>11</v>
      </c>
      <c r="E427" t="s">
        <v>427</v>
      </c>
      <c r="F427" t="s">
        <v>359</v>
      </c>
      <c r="G427" s="5">
        <v>3</v>
      </c>
    </row>
    <row r="428" spans="1:7" x14ac:dyDescent="0.2">
      <c r="A428" t="s">
        <v>356</v>
      </c>
      <c r="B428" t="s">
        <v>444</v>
      </c>
      <c r="C428" t="s">
        <v>445</v>
      </c>
      <c r="D428" t="str">
        <f t="shared" si="6"/>
        <v>11</v>
      </c>
      <c r="E428" t="s">
        <v>330</v>
      </c>
      <c r="F428" t="s">
        <v>359</v>
      </c>
      <c r="G428" s="5">
        <v>50</v>
      </c>
    </row>
    <row r="429" spans="1:7" x14ac:dyDescent="0.2">
      <c r="A429" t="s">
        <v>356</v>
      </c>
      <c r="B429" t="s">
        <v>444</v>
      </c>
      <c r="C429" t="s">
        <v>445</v>
      </c>
      <c r="D429" t="str">
        <f t="shared" si="6"/>
        <v>11</v>
      </c>
      <c r="E429" t="s">
        <v>331</v>
      </c>
      <c r="F429" t="s">
        <v>359</v>
      </c>
      <c r="G429" s="5">
        <v>50</v>
      </c>
    </row>
    <row r="430" spans="1:7" x14ac:dyDescent="0.2">
      <c r="A430" t="s">
        <v>356</v>
      </c>
      <c r="B430" t="s">
        <v>444</v>
      </c>
      <c r="C430" t="s">
        <v>445</v>
      </c>
      <c r="D430" t="str">
        <f t="shared" si="6"/>
        <v>11</v>
      </c>
      <c r="E430" t="s">
        <v>332</v>
      </c>
      <c r="F430" t="s">
        <v>359</v>
      </c>
      <c r="G430" s="5">
        <v>20</v>
      </c>
    </row>
    <row r="431" spans="1:7" x14ac:dyDescent="0.2">
      <c r="A431" t="s">
        <v>356</v>
      </c>
      <c r="B431" t="s">
        <v>444</v>
      </c>
      <c r="C431" t="s">
        <v>445</v>
      </c>
      <c r="D431" t="str">
        <f t="shared" si="6"/>
        <v>11</v>
      </c>
      <c r="E431" t="s">
        <v>399</v>
      </c>
      <c r="F431" t="s">
        <v>359</v>
      </c>
      <c r="G431" s="5">
        <v>2</v>
      </c>
    </row>
    <row r="432" spans="1:7" x14ac:dyDescent="0.2">
      <c r="A432" t="s">
        <v>356</v>
      </c>
      <c r="B432" t="s">
        <v>444</v>
      </c>
      <c r="C432" t="s">
        <v>445</v>
      </c>
      <c r="D432" t="str">
        <f t="shared" si="6"/>
        <v>11</v>
      </c>
      <c r="E432" t="s">
        <v>333</v>
      </c>
      <c r="F432" t="s">
        <v>359</v>
      </c>
      <c r="G432" s="5">
        <v>4</v>
      </c>
    </row>
    <row r="433" spans="1:7" x14ac:dyDescent="0.2">
      <c r="A433" t="s">
        <v>356</v>
      </c>
      <c r="B433" t="s">
        <v>444</v>
      </c>
      <c r="C433" t="s">
        <v>445</v>
      </c>
      <c r="D433" t="str">
        <f t="shared" si="6"/>
        <v>11</v>
      </c>
      <c r="E433" t="s">
        <v>334</v>
      </c>
      <c r="F433" t="s">
        <v>359</v>
      </c>
      <c r="G433" s="5">
        <v>20</v>
      </c>
    </row>
    <row r="434" spans="1:7" x14ac:dyDescent="0.2">
      <c r="A434" t="s">
        <v>356</v>
      </c>
      <c r="B434" t="s">
        <v>444</v>
      </c>
      <c r="C434" t="s">
        <v>445</v>
      </c>
      <c r="D434" t="str">
        <f t="shared" si="6"/>
        <v>11</v>
      </c>
      <c r="E434" t="s">
        <v>347</v>
      </c>
      <c r="F434" t="s">
        <v>359</v>
      </c>
      <c r="G434" s="5">
        <v>430</v>
      </c>
    </row>
    <row r="435" spans="1:7" x14ac:dyDescent="0.2">
      <c r="A435" t="s">
        <v>356</v>
      </c>
      <c r="B435" t="s">
        <v>444</v>
      </c>
      <c r="C435" t="s">
        <v>445</v>
      </c>
      <c r="D435" t="str">
        <f t="shared" si="6"/>
        <v>11</v>
      </c>
      <c r="E435" t="s">
        <v>335</v>
      </c>
      <c r="F435" t="s">
        <v>359</v>
      </c>
      <c r="G435" s="5">
        <v>270</v>
      </c>
    </row>
    <row r="436" spans="1:7" x14ac:dyDescent="0.2">
      <c r="A436" t="s">
        <v>356</v>
      </c>
      <c r="B436" t="s">
        <v>444</v>
      </c>
      <c r="C436" t="s">
        <v>445</v>
      </c>
      <c r="D436" t="str">
        <f t="shared" si="6"/>
        <v>12</v>
      </c>
      <c r="E436" t="s">
        <v>336</v>
      </c>
      <c r="F436" t="s">
        <v>359</v>
      </c>
      <c r="G436" s="5">
        <v>12</v>
      </c>
    </row>
    <row r="437" spans="1:7" x14ac:dyDescent="0.2">
      <c r="A437" t="s">
        <v>356</v>
      </c>
      <c r="B437" t="s">
        <v>444</v>
      </c>
      <c r="C437" t="s">
        <v>445</v>
      </c>
      <c r="D437" t="str">
        <f t="shared" si="6"/>
        <v>12</v>
      </c>
      <c r="E437" t="s">
        <v>401</v>
      </c>
      <c r="F437" t="s">
        <v>359</v>
      </c>
      <c r="G437" s="5">
        <v>10</v>
      </c>
    </row>
    <row r="438" spans="1:7" x14ac:dyDescent="0.2">
      <c r="A438" t="s">
        <v>356</v>
      </c>
      <c r="B438" t="s">
        <v>444</v>
      </c>
      <c r="C438" t="s">
        <v>445</v>
      </c>
      <c r="D438" t="str">
        <f t="shared" si="6"/>
        <v>12</v>
      </c>
      <c r="E438" t="s">
        <v>446</v>
      </c>
      <c r="F438" t="s">
        <v>359</v>
      </c>
      <c r="G438" s="5">
        <v>45</v>
      </c>
    </row>
    <row r="439" spans="1:7" x14ac:dyDescent="0.2">
      <c r="A439" t="s">
        <v>356</v>
      </c>
      <c r="B439" t="s">
        <v>444</v>
      </c>
      <c r="C439" t="s">
        <v>445</v>
      </c>
      <c r="D439" t="str">
        <f t="shared" si="6"/>
        <v>14</v>
      </c>
      <c r="E439" t="s">
        <v>337</v>
      </c>
      <c r="F439" t="s">
        <v>359</v>
      </c>
      <c r="G439" s="5">
        <v>160</v>
      </c>
    </row>
    <row r="440" spans="1:7" x14ac:dyDescent="0.2">
      <c r="A440" t="s">
        <v>356</v>
      </c>
      <c r="B440" t="s">
        <v>444</v>
      </c>
      <c r="C440" t="s">
        <v>445</v>
      </c>
      <c r="D440" t="str">
        <f t="shared" si="6"/>
        <v>14</v>
      </c>
      <c r="E440" t="s">
        <v>362</v>
      </c>
      <c r="F440" t="s">
        <v>359</v>
      </c>
      <c r="G440" s="5">
        <v>0</v>
      </c>
    </row>
    <row r="441" spans="1:7" x14ac:dyDescent="0.2">
      <c r="A441" t="s">
        <v>356</v>
      </c>
      <c r="B441" t="s">
        <v>444</v>
      </c>
      <c r="C441" t="s">
        <v>445</v>
      </c>
      <c r="D441" t="str">
        <f t="shared" si="6"/>
        <v>16</v>
      </c>
      <c r="E441" t="s">
        <v>382</v>
      </c>
      <c r="F441" t="s">
        <v>359</v>
      </c>
      <c r="G441" s="5">
        <v>-500</v>
      </c>
    </row>
    <row r="442" spans="1:7" x14ac:dyDescent="0.2">
      <c r="A442" t="s">
        <v>356</v>
      </c>
      <c r="B442" t="s">
        <v>444</v>
      </c>
      <c r="C442" t="s">
        <v>445</v>
      </c>
      <c r="D442" t="str">
        <f t="shared" si="6"/>
        <v>17</v>
      </c>
      <c r="E442" t="s">
        <v>339</v>
      </c>
      <c r="F442" t="s">
        <v>359</v>
      </c>
      <c r="G442" s="5">
        <v>-160</v>
      </c>
    </row>
    <row r="443" spans="1:7" x14ac:dyDescent="0.2">
      <c r="A443" t="s">
        <v>356</v>
      </c>
      <c r="B443" t="s">
        <v>444</v>
      </c>
      <c r="C443" t="s">
        <v>445</v>
      </c>
      <c r="D443" t="str">
        <f t="shared" si="6"/>
        <v>17</v>
      </c>
      <c r="E443" t="s">
        <v>355</v>
      </c>
      <c r="F443" t="s">
        <v>359</v>
      </c>
      <c r="G443" s="5">
        <v>-3680</v>
      </c>
    </row>
    <row r="444" spans="1:7" x14ac:dyDescent="0.2">
      <c r="A444" t="s">
        <v>356</v>
      </c>
      <c r="B444" t="s">
        <v>444</v>
      </c>
      <c r="C444" t="s">
        <v>445</v>
      </c>
      <c r="D444" t="str">
        <f t="shared" si="6"/>
        <v>17</v>
      </c>
      <c r="E444" t="s">
        <v>355</v>
      </c>
      <c r="F444" t="s">
        <v>439</v>
      </c>
      <c r="G444" s="5">
        <v>-600</v>
      </c>
    </row>
    <row r="445" spans="1:7" x14ac:dyDescent="0.2">
      <c r="A445" t="s">
        <v>447</v>
      </c>
      <c r="B445" t="s">
        <v>448</v>
      </c>
      <c r="C445" t="s">
        <v>449</v>
      </c>
      <c r="D445" t="str">
        <f t="shared" si="6"/>
        <v>13</v>
      </c>
      <c r="E445" t="s">
        <v>450</v>
      </c>
      <c r="F445" t="s">
        <v>373</v>
      </c>
      <c r="G445" s="5">
        <v>10000</v>
      </c>
    </row>
    <row r="446" spans="1:7" x14ac:dyDescent="0.2">
      <c r="A446" t="s">
        <v>447</v>
      </c>
      <c r="B446" t="s">
        <v>448</v>
      </c>
      <c r="C446" t="s">
        <v>449</v>
      </c>
      <c r="D446" t="str">
        <f t="shared" si="6"/>
        <v>13</v>
      </c>
      <c r="E446" t="s">
        <v>451</v>
      </c>
      <c r="F446" t="s">
        <v>373</v>
      </c>
      <c r="G446" s="5">
        <v>6500</v>
      </c>
    </row>
    <row r="447" spans="1:7" x14ac:dyDescent="0.2">
      <c r="A447" t="s">
        <v>447</v>
      </c>
      <c r="B447" t="s">
        <v>448</v>
      </c>
      <c r="C447" t="s">
        <v>449</v>
      </c>
      <c r="D447" t="str">
        <f t="shared" si="6"/>
        <v>14</v>
      </c>
      <c r="E447" t="s">
        <v>338</v>
      </c>
      <c r="F447" t="s">
        <v>352</v>
      </c>
      <c r="G447" s="5">
        <v>2843</v>
      </c>
    </row>
    <row r="448" spans="1:7" x14ac:dyDescent="0.2">
      <c r="A448" t="s">
        <v>447</v>
      </c>
      <c r="B448" t="s">
        <v>448</v>
      </c>
      <c r="C448" t="s">
        <v>449</v>
      </c>
      <c r="D448" t="str">
        <f t="shared" si="6"/>
        <v>15</v>
      </c>
      <c r="E448" t="s">
        <v>452</v>
      </c>
      <c r="F448" t="s">
        <v>352</v>
      </c>
      <c r="G448" s="5">
        <v>11000</v>
      </c>
    </row>
    <row r="449" spans="1:7" x14ac:dyDescent="0.2">
      <c r="A449" t="s">
        <v>447</v>
      </c>
      <c r="B449" t="s">
        <v>448</v>
      </c>
      <c r="C449" t="s">
        <v>449</v>
      </c>
      <c r="D449" t="str">
        <f t="shared" si="6"/>
        <v>15</v>
      </c>
      <c r="E449" t="s">
        <v>453</v>
      </c>
      <c r="F449" t="s">
        <v>359</v>
      </c>
      <c r="G449" s="5">
        <v>3003</v>
      </c>
    </row>
    <row r="450" spans="1:7" x14ac:dyDescent="0.2">
      <c r="A450" t="s">
        <v>447</v>
      </c>
      <c r="B450" t="s">
        <v>448</v>
      </c>
      <c r="C450" t="s">
        <v>449</v>
      </c>
      <c r="D450" t="str">
        <f t="shared" si="6"/>
        <v>15</v>
      </c>
      <c r="E450" t="s">
        <v>453</v>
      </c>
      <c r="F450" t="s">
        <v>454</v>
      </c>
      <c r="G450" s="5">
        <v>1291</v>
      </c>
    </row>
    <row r="451" spans="1:7" x14ac:dyDescent="0.2">
      <c r="A451" t="s">
        <v>447</v>
      </c>
      <c r="B451" t="s">
        <v>448</v>
      </c>
      <c r="C451" t="s">
        <v>449</v>
      </c>
      <c r="D451" t="str">
        <f t="shared" ref="D451:D514" si="7">LEFT(E451,2)</f>
        <v>15</v>
      </c>
      <c r="E451" t="s">
        <v>453</v>
      </c>
      <c r="F451" t="s">
        <v>352</v>
      </c>
      <c r="G451" s="5">
        <v>30054</v>
      </c>
    </row>
    <row r="452" spans="1:7" x14ac:dyDescent="0.2">
      <c r="A452" t="s">
        <v>447</v>
      </c>
      <c r="B452" t="s">
        <v>448</v>
      </c>
      <c r="C452" t="s">
        <v>449</v>
      </c>
      <c r="D452" t="str">
        <f t="shared" si="7"/>
        <v>15</v>
      </c>
      <c r="E452" t="s">
        <v>453</v>
      </c>
      <c r="F452" t="s">
        <v>412</v>
      </c>
      <c r="G452" s="5">
        <v>4</v>
      </c>
    </row>
    <row r="453" spans="1:7" x14ac:dyDescent="0.2">
      <c r="A453" t="s">
        <v>447</v>
      </c>
      <c r="B453" t="s">
        <v>448</v>
      </c>
      <c r="C453" t="s">
        <v>449</v>
      </c>
      <c r="D453" t="str">
        <f t="shared" si="7"/>
        <v>15</v>
      </c>
      <c r="E453" t="s">
        <v>453</v>
      </c>
      <c r="F453" t="s">
        <v>377</v>
      </c>
      <c r="G453" s="5">
        <v>123</v>
      </c>
    </row>
    <row r="454" spans="1:7" x14ac:dyDescent="0.2">
      <c r="A454" t="s">
        <v>447</v>
      </c>
      <c r="B454" t="s">
        <v>448</v>
      </c>
      <c r="C454" t="s">
        <v>449</v>
      </c>
      <c r="D454" t="str">
        <f t="shared" si="7"/>
        <v>15</v>
      </c>
      <c r="E454" t="s">
        <v>453</v>
      </c>
      <c r="F454" t="s">
        <v>410</v>
      </c>
      <c r="G454" s="5">
        <v>4</v>
      </c>
    </row>
    <row r="455" spans="1:7" x14ac:dyDescent="0.2">
      <c r="A455" t="s">
        <v>447</v>
      </c>
      <c r="B455" t="s">
        <v>448</v>
      </c>
      <c r="C455" t="s">
        <v>449</v>
      </c>
      <c r="D455" t="str">
        <f t="shared" si="7"/>
        <v>15</v>
      </c>
      <c r="E455" t="s">
        <v>453</v>
      </c>
      <c r="F455" t="s">
        <v>455</v>
      </c>
      <c r="G455" s="5">
        <v>1002</v>
      </c>
    </row>
    <row r="456" spans="1:7" x14ac:dyDescent="0.2">
      <c r="A456" t="s">
        <v>447</v>
      </c>
      <c r="B456" t="s">
        <v>448</v>
      </c>
      <c r="C456" t="s">
        <v>449</v>
      </c>
      <c r="D456" t="str">
        <f t="shared" si="7"/>
        <v>15</v>
      </c>
      <c r="E456" t="s">
        <v>453</v>
      </c>
      <c r="F456" t="s">
        <v>413</v>
      </c>
      <c r="G456" s="5">
        <v>11365</v>
      </c>
    </row>
    <row r="457" spans="1:7" x14ac:dyDescent="0.2">
      <c r="A457" t="s">
        <v>447</v>
      </c>
      <c r="B457" t="s">
        <v>448</v>
      </c>
      <c r="C457" t="s">
        <v>449</v>
      </c>
      <c r="D457" t="str">
        <f t="shared" si="7"/>
        <v>15</v>
      </c>
      <c r="E457" t="s">
        <v>453</v>
      </c>
      <c r="F457" t="s">
        <v>456</v>
      </c>
      <c r="G457" s="5">
        <v>20</v>
      </c>
    </row>
    <row r="458" spans="1:7" x14ac:dyDescent="0.2">
      <c r="A458" t="s">
        <v>447</v>
      </c>
      <c r="B458" t="s">
        <v>448</v>
      </c>
      <c r="C458" t="s">
        <v>449</v>
      </c>
      <c r="D458" t="str">
        <f t="shared" si="7"/>
        <v>15</v>
      </c>
      <c r="E458" t="s">
        <v>453</v>
      </c>
      <c r="F458" t="s">
        <v>414</v>
      </c>
      <c r="G458" s="5">
        <v>652</v>
      </c>
    </row>
    <row r="459" spans="1:7" x14ac:dyDescent="0.2">
      <c r="A459" t="s">
        <v>447</v>
      </c>
      <c r="B459" t="s">
        <v>448</v>
      </c>
      <c r="C459" t="s">
        <v>449</v>
      </c>
      <c r="D459" t="str">
        <f t="shared" si="7"/>
        <v>15</v>
      </c>
      <c r="E459" t="s">
        <v>453</v>
      </c>
      <c r="F459" t="s">
        <v>371</v>
      </c>
      <c r="G459" s="5">
        <v>157</v>
      </c>
    </row>
    <row r="460" spans="1:7" x14ac:dyDescent="0.2">
      <c r="A460" t="s">
        <v>447</v>
      </c>
      <c r="B460" t="s">
        <v>448</v>
      </c>
      <c r="C460" t="s">
        <v>449</v>
      </c>
      <c r="D460" t="str">
        <f t="shared" si="7"/>
        <v>15</v>
      </c>
      <c r="E460" t="s">
        <v>453</v>
      </c>
      <c r="F460" t="s">
        <v>372</v>
      </c>
      <c r="G460" s="5">
        <v>152</v>
      </c>
    </row>
    <row r="461" spans="1:7" x14ac:dyDescent="0.2">
      <c r="A461" t="s">
        <v>447</v>
      </c>
      <c r="B461" t="s">
        <v>448</v>
      </c>
      <c r="C461" t="s">
        <v>449</v>
      </c>
      <c r="D461" t="str">
        <f t="shared" si="7"/>
        <v>15</v>
      </c>
      <c r="E461" t="s">
        <v>453</v>
      </c>
      <c r="F461" t="s">
        <v>373</v>
      </c>
      <c r="G461" s="5">
        <v>1844</v>
      </c>
    </row>
    <row r="462" spans="1:7" x14ac:dyDescent="0.2">
      <c r="A462" t="s">
        <v>447</v>
      </c>
      <c r="B462" t="s">
        <v>448</v>
      </c>
      <c r="C462" t="s">
        <v>449</v>
      </c>
      <c r="D462" t="str">
        <f t="shared" si="7"/>
        <v>15</v>
      </c>
      <c r="E462" t="s">
        <v>453</v>
      </c>
      <c r="F462" t="s">
        <v>374</v>
      </c>
      <c r="G462" s="5">
        <v>923</v>
      </c>
    </row>
    <row r="463" spans="1:7" x14ac:dyDescent="0.2">
      <c r="A463" t="s">
        <v>447</v>
      </c>
      <c r="B463" t="s">
        <v>448</v>
      </c>
      <c r="C463" t="s">
        <v>449</v>
      </c>
      <c r="D463" t="str">
        <f t="shared" si="7"/>
        <v>15</v>
      </c>
      <c r="E463" t="s">
        <v>453</v>
      </c>
      <c r="F463" t="s">
        <v>415</v>
      </c>
      <c r="G463" s="5">
        <v>5320</v>
      </c>
    </row>
    <row r="464" spans="1:7" x14ac:dyDescent="0.2">
      <c r="A464" t="s">
        <v>447</v>
      </c>
      <c r="B464" t="s">
        <v>448</v>
      </c>
      <c r="C464" t="s">
        <v>449</v>
      </c>
      <c r="D464" t="str">
        <f t="shared" si="7"/>
        <v>15</v>
      </c>
      <c r="E464" t="s">
        <v>453</v>
      </c>
      <c r="F464" t="s">
        <v>457</v>
      </c>
      <c r="G464" s="5">
        <v>3990</v>
      </c>
    </row>
    <row r="465" spans="1:7" x14ac:dyDescent="0.2">
      <c r="A465" t="s">
        <v>447</v>
      </c>
      <c r="B465" t="s">
        <v>448</v>
      </c>
      <c r="C465" t="s">
        <v>449</v>
      </c>
      <c r="D465" t="str">
        <f t="shared" si="7"/>
        <v>15</v>
      </c>
      <c r="E465" t="s">
        <v>453</v>
      </c>
      <c r="F465" t="s">
        <v>378</v>
      </c>
      <c r="G465" s="5">
        <v>574</v>
      </c>
    </row>
    <row r="466" spans="1:7" x14ac:dyDescent="0.2">
      <c r="A466" t="s">
        <v>447</v>
      </c>
      <c r="B466" t="s">
        <v>448</v>
      </c>
      <c r="C466" t="s">
        <v>449</v>
      </c>
      <c r="D466" t="str">
        <f t="shared" si="7"/>
        <v>15</v>
      </c>
      <c r="E466" t="s">
        <v>453</v>
      </c>
      <c r="F466" t="s">
        <v>416</v>
      </c>
      <c r="G466" s="5">
        <v>32</v>
      </c>
    </row>
    <row r="467" spans="1:7" x14ac:dyDescent="0.2">
      <c r="A467" t="s">
        <v>447</v>
      </c>
      <c r="B467" t="s">
        <v>448</v>
      </c>
      <c r="C467" t="s">
        <v>449</v>
      </c>
      <c r="D467" t="str">
        <f t="shared" si="7"/>
        <v>15</v>
      </c>
      <c r="E467" t="s">
        <v>453</v>
      </c>
      <c r="F467" t="s">
        <v>458</v>
      </c>
      <c r="G467" s="5">
        <v>10</v>
      </c>
    </row>
    <row r="468" spans="1:7" x14ac:dyDescent="0.2">
      <c r="A468" t="s">
        <v>447</v>
      </c>
      <c r="B468" t="s">
        <v>448</v>
      </c>
      <c r="C468" t="s">
        <v>449</v>
      </c>
      <c r="D468" t="str">
        <f t="shared" si="7"/>
        <v>15</v>
      </c>
      <c r="E468" t="s">
        <v>453</v>
      </c>
      <c r="F468" t="s">
        <v>417</v>
      </c>
      <c r="G468" s="5">
        <v>190</v>
      </c>
    </row>
    <row r="469" spans="1:7" x14ac:dyDescent="0.2">
      <c r="A469" t="s">
        <v>447</v>
      </c>
      <c r="B469" t="s">
        <v>448</v>
      </c>
      <c r="C469" t="s">
        <v>449</v>
      </c>
      <c r="D469" t="str">
        <f t="shared" si="7"/>
        <v>15</v>
      </c>
      <c r="E469" t="s">
        <v>453</v>
      </c>
      <c r="F469" t="s">
        <v>459</v>
      </c>
      <c r="G469" s="5">
        <v>363</v>
      </c>
    </row>
    <row r="470" spans="1:7" x14ac:dyDescent="0.2">
      <c r="A470" t="s">
        <v>447</v>
      </c>
      <c r="B470" t="s">
        <v>448</v>
      </c>
      <c r="C470" t="s">
        <v>449</v>
      </c>
      <c r="D470" t="str">
        <f t="shared" si="7"/>
        <v>15</v>
      </c>
      <c r="E470" t="s">
        <v>453</v>
      </c>
      <c r="F470" t="s">
        <v>384</v>
      </c>
      <c r="G470" s="5">
        <v>138</v>
      </c>
    </row>
    <row r="471" spans="1:7" x14ac:dyDescent="0.2">
      <c r="A471" t="s">
        <v>447</v>
      </c>
      <c r="B471" t="s">
        <v>448</v>
      </c>
      <c r="C471" t="s">
        <v>449</v>
      </c>
      <c r="D471" t="str">
        <f t="shared" si="7"/>
        <v>15</v>
      </c>
      <c r="E471" t="s">
        <v>453</v>
      </c>
      <c r="F471" t="s">
        <v>460</v>
      </c>
      <c r="G471" s="5">
        <v>4419</v>
      </c>
    </row>
    <row r="472" spans="1:7" x14ac:dyDescent="0.2">
      <c r="A472" t="s">
        <v>447</v>
      </c>
      <c r="B472" t="s">
        <v>448</v>
      </c>
      <c r="C472" t="s">
        <v>449</v>
      </c>
      <c r="D472" t="str">
        <f t="shared" si="7"/>
        <v>15</v>
      </c>
      <c r="E472" t="s">
        <v>453</v>
      </c>
      <c r="F472" t="s">
        <v>461</v>
      </c>
      <c r="G472" s="5">
        <v>114</v>
      </c>
    </row>
    <row r="473" spans="1:7" x14ac:dyDescent="0.2">
      <c r="A473" t="s">
        <v>447</v>
      </c>
      <c r="B473" t="s">
        <v>448</v>
      </c>
      <c r="C473" t="s">
        <v>449</v>
      </c>
      <c r="D473" t="str">
        <f t="shared" si="7"/>
        <v>15</v>
      </c>
      <c r="E473" t="s">
        <v>453</v>
      </c>
      <c r="F473" t="s">
        <v>462</v>
      </c>
      <c r="G473" s="5">
        <v>40</v>
      </c>
    </row>
    <row r="474" spans="1:7" x14ac:dyDescent="0.2">
      <c r="A474" t="s">
        <v>447</v>
      </c>
      <c r="B474" t="s">
        <v>448</v>
      </c>
      <c r="C474" t="s">
        <v>449</v>
      </c>
      <c r="D474" t="str">
        <f t="shared" si="7"/>
        <v>15</v>
      </c>
      <c r="E474" t="s">
        <v>453</v>
      </c>
      <c r="F474" t="s">
        <v>463</v>
      </c>
      <c r="G474" s="5">
        <v>679</v>
      </c>
    </row>
    <row r="475" spans="1:7" x14ac:dyDescent="0.2">
      <c r="A475" t="s">
        <v>447</v>
      </c>
      <c r="B475" t="s">
        <v>448</v>
      </c>
      <c r="C475" t="s">
        <v>449</v>
      </c>
      <c r="D475" t="str">
        <f t="shared" si="7"/>
        <v>15</v>
      </c>
      <c r="E475" t="s">
        <v>453</v>
      </c>
      <c r="F475" t="s">
        <v>423</v>
      </c>
      <c r="G475" s="5">
        <v>98</v>
      </c>
    </row>
    <row r="476" spans="1:7" x14ac:dyDescent="0.2">
      <c r="A476" t="s">
        <v>447</v>
      </c>
      <c r="B476" t="s">
        <v>448</v>
      </c>
      <c r="C476" t="s">
        <v>449</v>
      </c>
      <c r="D476" t="str">
        <f t="shared" si="7"/>
        <v>15</v>
      </c>
      <c r="E476" t="s">
        <v>453</v>
      </c>
      <c r="F476" t="s">
        <v>428</v>
      </c>
      <c r="G476" s="5">
        <v>39</v>
      </c>
    </row>
    <row r="477" spans="1:7" x14ac:dyDescent="0.2">
      <c r="A477" t="s">
        <v>447</v>
      </c>
      <c r="B477" t="s">
        <v>448</v>
      </c>
      <c r="C477" t="s">
        <v>449</v>
      </c>
      <c r="D477" t="str">
        <f t="shared" si="7"/>
        <v>15</v>
      </c>
      <c r="E477" t="s">
        <v>453</v>
      </c>
      <c r="F477" t="s">
        <v>464</v>
      </c>
      <c r="G477" s="5">
        <v>369</v>
      </c>
    </row>
    <row r="478" spans="1:7" x14ac:dyDescent="0.2">
      <c r="A478" t="s">
        <v>447</v>
      </c>
      <c r="B478" t="s">
        <v>448</v>
      </c>
      <c r="C478" t="s">
        <v>449</v>
      </c>
      <c r="D478" t="str">
        <f t="shared" si="7"/>
        <v>15</v>
      </c>
      <c r="E478" t="s">
        <v>453</v>
      </c>
      <c r="F478" t="s">
        <v>424</v>
      </c>
      <c r="G478" s="5">
        <v>4771</v>
      </c>
    </row>
    <row r="479" spans="1:7" x14ac:dyDescent="0.2">
      <c r="A479" t="s">
        <v>447</v>
      </c>
      <c r="B479" t="s">
        <v>448</v>
      </c>
      <c r="C479" t="s">
        <v>449</v>
      </c>
      <c r="D479" t="str">
        <f t="shared" si="7"/>
        <v>15</v>
      </c>
      <c r="E479" t="s">
        <v>453</v>
      </c>
      <c r="F479" t="s">
        <v>465</v>
      </c>
      <c r="G479" s="5">
        <v>41</v>
      </c>
    </row>
    <row r="480" spans="1:7" x14ac:dyDescent="0.2">
      <c r="A480" t="s">
        <v>447</v>
      </c>
      <c r="B480" t="s">
        <v>448</v>
      </c>
      <c r="C480" t="s">
        <v>449</v>
      </c>
      <c r="D480" t="str">
        <f t="shared" si="7"/>
        <v>15</v>
      </c>
      <c r="E480" t="s">
        <v>453</v>
      </c>
      <c r="F480" t="s">
        <v>466</v>
      </c>
      <c r="G480" s="5">
        <v>797</v>
      </c>
    </row>
    <row r="481" spans="1:7" x14ac:dyDescent="0.2">
      <c r="A481" t="s">
        <v>447</v>
      </c>
      <c r="B481" t="s">
        <v>448</v>
      </c>
      <c r="C481" t="s">
        <v>449</v>
      </c>
      <c r="D481" t="str">
        <f t="shared" si="7"/>
        <v>16</v>
      </c>
      <c r="E481" t="s">
        <v>351</v>
      </c>
      <c r="F481" t="s">
        <v>352</v>
      </c>
      <c r="G481" s="5">
        <v>-20</v>
      </c>
    </row>
    <row r="482" spans="1:7" x14ac:dyDescent="0.2">
      <c r="A482" t="s">
        <v>447</v>
      </c>
      <c r="B482" t="s">
        <v>448</v>
      </c>
      <c r="C482" t="s">
        <v>449</v>
      </c>
      <c r="D482" t="str">
        <f t="shared" si="7"/>
        <v>18</v>
      </c>
      <c r="E482" t="s">
        <v>467</v>
      </c>
      <c r="F482" t="s">
        <v>468</v>
      </c>
      <c r="G482" s="5">
        <v>-3685</v>
      </c>
    </row>
    <row r="483" spans="1:7" x14ac:dyDescent="0.2">
      <c r="A483" t="s">
        <v>447</v>
      </c>
      <c r="B483" t="s">
        <v>448</v>
      </c>
      <c r="C483" t="s">
        <v>449</v>
      </c>
      <c r="D483" t="str">
        <f t="shared" si="7"/>
        <v>19</v>
      </c>
      <c r="E483" t="s">
        <v>469</v>
      </c>
      <c r="F483" t="s">
        <v>352</v>
      </c>
      <c r="G483" s="5">
        <v>-30000</v>
      </c>
    </row>
    <row r="484" spans="1:7" x14ac:dyDescent="0.2">
      <c r="A484" t="s">
        <v>447</v>
      </c>
      <c r="B484" t="s">
        <v>448</v>
      </c>
      <c r="C484" t="s">
        <v>449</v>
      </c>
      <c r="D484" t="str">
        <f t="shared" si="7"/>
        <v>19</v>
      </c>
      <c r="E484" t="s">
        <v>469</v>
      </c>
      <c r="F484" t="s">
        <v>470</v>
      </c>
      <c r="G484" s="5">
        <v>-67416</v>
      </c>
    </row>
    <row r="485" spans="1:7" x14ac:dyDescent="0.2">
      <c r="A485" t="s">
        <v>471</v>
      </c>
      <c r="B485" t="s">
        <v>472</v>
      </c>
      <c r="C485" t="s">
        <v>473</v>
      </c>
      <c r="D485" t="str">
        <f t="shared" si="7"/>
        <v>10</v>
      </c>
      <c r="E485" t="s">
        <v>320</v>
      </c>
      <c r="F485" t="s">
        <v>377</v>
      </c>
      <c r="G485" s="5">
        <v>11715</v>
      </c>
    </row>
    <row r="486" spans="1:7" x14ac:dyDescent="0.2">
      <c r="A486" t="s">
        <v>471</v>
      </c>
      <c r="B486" t="s">
        <v>472</v>
      </c>
      <c r="C486" t="s">
        <v>473</v>
      </c>
      <c r="D486" t="str">
        <f t="shared" si="7"/>
        <v>10</v>
      </c>
      <c r="E486" t="s">
        <v>436</v>
      </c>
      <c r="F486" t="s">
        <v>377</v>
      </c>
      <c r="G486" s="5">
        <v>90</v>
      </c>
    </row>
    <row r="487" spans="1:7" x14ac:dyDescent="0.2">
      <c r="A487" t="s">
        <v>471</v>
      </c>
      <c r="B487" t="s">
        <v>472</v>
      </c>
      <c r="C487" t="s">
        <v>473</v>
      </c>
      <c r="D487" t="str">
        <f t="shared" si="7"/>
        <v>10</v>
      </c>
      <c r="E487" t="s">
        <v>324</v>
      </c>
      <c r="F487" t="s">
        <v>377</v>
      </c>
      <c r="G487" s="5">
        <v>1889</v>
      </c>
    </row>
    <row r="488" spans="1:7" x14ac:dyDescent="0.2">
      <c r="A488" t="s">
        <v>471</v>
      </c>
      <c r="B488" t="s">
        <v>472</v>
      </c>
      <c r="C488" t="s">
        <v>473</v>
      </c>
      <c r="D488" t="str">
        <f t="shared" si="7"/>
        <v>10</v>
      </c>
      <c r="E488" t="s">
        <v>326</v>
      </c>
      <c r="F488" t="s">
        <v>377</v>
      </c>
      <c r="G488" s="5">
        <v>1931</v>
      </c>
    </row>
    <row r="489" spans="1:7" x14ac:dyDescent="0.2">
      <c r="A489" t="s">
        <v>471</v>
      </c>
      <c r="B489" t="s">
        <v>472</v>
      </c>
      <c r="C489" t="s">
        <v>473</v>
      </c>
      <c r="D489" t="str">
        <f t="shared" si="7"/>
        <v>11</v>
      </c>
      <c r="E489" t="s">
        <v>344</v>
      </c>
      <c r="F489" t="s">
        <v>377</v>
      </c>
      <c r="G489" s="5">
        <v>60</v>
      </c>
    </row>
    <row r="490" spans="1:7" x14ac:dyDescent="0.2">
      <c r="A490" t="s">
        <v>471</v>
      </c>
      <c r="B490" t="s">
        <v>472</v>
      </c>
      <c r="C490" t="s">
        <v>473</v>
      </c>
      <c r="D490" t="str">
        <f t="shared" si="7"/>
        <v>11</v>
      </c>
      <c r="E490" t="s">
        <v>398</v>
      </c>
      <c r="F490" t="s">
        <v>377</v>
      </c>
      <c r="G490" s="5">
        <v>45</v>
      </c>
    </row>
    <row r="491" spans="1:7" x14ac:dyDescent="0.2">
      <c r="A491" t="s">
        <v>471</v>
      </c>
      <c r="B491" t="s">
        <v>472</v>
      </c>
      <c r="C491" t="s">
        <v>473</v>
      </c>
      <c r="D491" t="str">
        <f t="shared" si="7"/>
        <v>11</v>
      </c>
      <c r="E491" t="s">
        <v>405</v>
      </c>
      <c r="F491" t="s">
        <v>377</v>
      </c>
      <c r="G491" s="5">
        <v>7</v>
      </c>
    </row>
    <row r="492" spans="1:7" x14ac:dyDescent="0.2">
      <c r="A492" t="s">
        <v>471</v>
      </c>
      <c r="B492" t="s">
        <v>472</v>
      </c>
      <c r="C492" t="s">
        <v>473</v>
      </c>
      <c r="D492" t="str">
        <f t="shared" si="7"/>
        <v>11</v>
      </c>
      <c r="E492" t="s">
        <v>327</v>
      </c>
      <c r="F492" t="s">
        <v>377</v>
      </c>
      <c r="G492" s="5">
        <v>30</v>
      </c>
    </row>
    <row r="493" spans="1:7" x14ac:dyDescent="0.2">
      <c r="A493" t="s">
        <v>471</v>
      </c>
      <c r="B493" t="s">
        <v>472</v>
      </c>
      <c r="C493" t="s">
        <v>473</v>
      </c>
      <c r="D493" t="str">
        <f t="shared" si="7"/>
        <v>11</v>
      </c>
      <c r="E493" t="s">
        <v>328</v>
      </c>
      <c r="F493" t="s">
        <v>377</v>
      </c>
      <c r="G493" s="5">
        <v>100</v>
      </c>
    </row>
    <row r="494" spans="1:7" x14ac:dyDescent="0.2">
      <c r="A494" t="s">
        <v>471</v>
      </c>
      <c r="B494" t="s">
        <v>472</v>
      </c>
      <c r="C494" t="s">
        <v>473</v>
      </c>
      <c r="D494" t="str">
        <f t="shared" si="7"/>
        <v>11</v>
      </c>
      <c r="E494" t="s">
        <v>392</v>
      </c>
      <c r="F494" t="s">
        <v>377</v>
      </c>
      <c r="G494" s="5">
        <v>5</v>
      </c>
    </row>
    <row r="495" spans="1:7" x14ac:dyDescent="0.2">
      <c r="A495" t="s">
        <v>471</v>
      </c>
      <c r="B495" t="s">
        <v>472</v>
      </c>
      <c r="C495" t="s">
        <v>473</v>
      </c>
      <c r="D495" t="str">
        <f t="shared" si="7"/>
        <v>11</v>
      </c>
      <c r="E495" t="s">
        <v>360</v>
      </c>
      <c r="F495" t="s">
        <v>377</v>
      </c>
      <c r="G495" s="5">
        <v>10</v>
      </c>
    </row>
    <row r="496" spans="1:7" x14ac:dyDescent="0.2">
      <c r="A496" t="s">
        <v>471</v>
      </c>
      <c r="B496" t="s">
        <v>472</v>
      </c>
      <c r="C496" t="s">
        <v>473</v>
      </c>
      <c r="D496" t="str">
        <f t="shared" si="7"/>
        <v>11</v>
      </c>
      <c r="E496" t="s">
        <v>427</v>
      </c>
      <c r="F496" t="s">
        <v>377</v>
      </c>
      <c r="G496" s="5">
        <v>20</v>
      </c>
    </row>
    <row r="497" spans="1:7" x14ac:dyDescent="0.2">
      <c r="A497" t="s">
        <v>471</v>
      </c>
      <c r="B497" t="s">
        <v>472</v>
      </c>
      <c r="C497" t="s">
        <v>473</v>
      </c>
      <c r="D497" t="str">
        <f t="shared" si="7"/>
        <v>11</v>
      </c>
      <c r="E497" t="s">
        <v>330</v>
      </c>
      <c r="F497" t="s">
        <v>377</v>
      </c>
      <c r="G497" s="5">
        <v>200</v>
      </c>
    </row>
    <row r="498" spans="1:7" x14ac:dyDescent="0.2">
      <c r="A498" t="s">
        <v>471</v>
      </c>
      <c r="B498" t="s">
        <v>472</v>
      </c>
      <c r="C498" t="s">
        <v>473</v>
      </c>
      <c r="D498" t="str">
        <f t="shared" si="7"/>
        <v>11</v>
      </c>
      <c r="E498" t="s">
        <v>331</v>
      </c>
      <c r="F498" t="s">
        <v>377</v>
      </c>
      <c r="G498" s="5">
        <v>180</v>
      </c>
    </row>
    <row r="499" spans="1:7" x14ac:dyDescent="0.2">
      <c r="A499" t="s">
        <v>471</v>
      </c>
      <c r="B499" t="s">
        <v>472</v>
      </c>
      <c r="C499" t="s">
        <v>473</v>
      </c>
      <c r="D499" t="str">
        <f t="shared" si="7"/>
        <v>11</v>
      </c>
      <c r="E499" t="s">
        <v>332</v>
      </c>
      <c r="F499" t="s">
        <v>377</v>
      </c>
      <c r="G499" s="5">
        <v>20</v>
      </c>
    </row>
    <row r="500" spans="1:7" x14ac:dyDescent="0.2">
      <c r="A500" t="s">
        <v>471</v>
      </c>
      <c r="B500" t="s">
        <v>472</v>
      </c>
      <c r="C500" t="s">
        <v>473</v>
      </c>
      <c r="D500" t="str">
        <f t="shared" si="7"/>
        <v>11</v>
      </c>
      <c r="E500" t="s">
        <v>333</v>
      </c>
      <c r="F500" t="s">
        <v>377</v>
      </c>
      <c r="G500" s="5">
        <v>90</v>
      </c>
    </row>
    <row r="501" spans="1:7" x14ac:dyDescent="0.2">
      <c r="A501" t="s">
        <v>471</v>
      </c>
      <c r="B501" t="s">
        <v>472</v>
      </c>
      <c r="C501" t="s">
        <v>473</v>
      </c>
      <c r="D501" t="str">
        <f t="shared" si="7"/>
        <v>11</v>
      </c>
      <c r="E501" t="s">
        <v>334</v>
      </c>
      <c r="F501" t="s">
        <v>377</v>
      </c>
      <c r="G501" s="5">
        <v>25</v>
      </c>
    </row>
    <row r="502" spans="1:7" x14ac:dyDescent="0.2">
      <c r="A502" t="s">
        <v>471</v>
      </c>
      <c r="B502" t="s">
        <v>472</v>
      </c>
      <c r="C502" t="s">
        <v>473</v>
      </c>
      <c r="D502" t="str">
        <f t="shared" si="7"/>
        <v>11</v>
      </c>
      <c r="E502" t="s">
        <v>474</v>
      </c>
      <c r="F502" t="s">
        <v>377</v>
      </c>
      <c r="G502" s="5">
        <v>30</v>
      </c>
    </row>
    <row r="503" spans="1:7" x14ac:dyDescent="0.2">
      <c r="A503" t="s">
        <v>471</v>
      </c>
      <c r="B503" t="s">
        <v>472</v>
      </c>
      <c r="C503" t="s">
        <v>473</v>
      </c>
      <c r="D503" t="str">
        <f t="shared" si="7"/>
        <v>11</v>
      </c>
      <c r="E503" t="s">
        <v>347</v>
      </c>
      <c r="F503" t="s">
        <v>377</v>
      </c>
      <c r="G503" s="5">
        <v>1550</v>
      </c>
    </row>
    <row r="504" spans="1:7" x14ac:dyDescent="0.2">
      <c r="A504" t="s">
        <v>471</v>
      </c>
      <c r="B504" t="s">
        <v>472</v>
      </c>
      <c r="C504" t="s">
        <v>473</v>
      </c>
      <c r="D504" t="str">
        <f t="shared" si="7"/>
        <v>11</v>
      </c>
      <c r="E504" t="s">
        <v>335</v>
      </c>
      <c r="F504" t="s">
        <v>377</v>
      </c>
      <c r="G504" s="5">
        <v>40</v>
      </c>
    </row>
    <row r="505" spans="1:7" x14ac:dyDescent="0.2">
      <c r="A505" t="s">
        <v>471</v>
      </c>
      <c r="B505" t="s">
        <v>472</v>
      </c>
      <c r="C505" t="s">
        <v>473</v>
      </c>
      <c r="D505" t="str">
        <f t="shared" si="7"/>
        <v>12</v>
      </c>
      <c r="E505" t="s">
        <v>336</v>
      </c>
      <c r="F505" t="s">
        <v>377</v>
      </c>
      <c r="G505" s="5">
        <v>342</v>
      </c>
    </row>
    <row r="506" spans="1:7" x14ac:dyDescent="0.2">
      <c r="A506" t="s">
        <v>471</v>
      </c>
      <c r="B506" t="s">
        <v>472</v>
      </c>
      <c r="C506" t="s">
        <v>473</v>
      </c>
      <c r="D506" t="str">
        <f t="shared" si="7"/>
        <v>12</v>
      </c>
      <c r="E506" t="s">
        <v>401</v>
      </c>
      <c r="F506" t="s">
        <v>377</v>
      </c>
      <c r="G506" s="5">
        <v>150</v>
      </c>
    </row>
    <row r="507" spans="1:7" x14ac:dyDescent="0.2">
      <c r="A507" t="s">
        <v>471</v>
      </c>
      <c r="B507" t="s">
        <v>472</v>
      </c>
      <c r="C507" t="s">
        <v>473</v>
      </c>
      <c r="D507" t="str">
        <f t="shared" si="7"/>
        <v>12</v>
      </c>
      <c r="E507" t="s">
        <v>361</v>
      </c>
      <c r="F507" t="s">
        <v>377</v>
      </c>
      <c r="G507" s="5">
        <v>700</v>
      </c>
    </row>
    <row r="508" spans="1:7" x14ac:dyDescent="0.2">
      <c r="A508" t="s">
        <v>471</v>
      </c>
      <c r="B508" t="s">
        <v>472</v>
      </c>
      <c r="C508" t="s">
        <v>473</v>
      </c>
      <c r="D508" t="str">
        <f t="shared" si="7"/>
        <v>14</v>
      </c>
      <c r="E508" t="s">
        <v>337</v>
      </c>
      <c r="F508" t="s">
        <v>377</v>
      </c>
      <c r="G508" s="5">
        <v>173</v>
      </c>
    </row>
    <row r="509" spans="1:7" x14ac:dyDescent="0.2">
      <c r="A509" t="s">
        <v>471</v>
      </c>
      <c r="B509" t="s">
        <v>472</v>
      </c>
      <c r="C509" t="s">
        <v>473</v>
      </c>
      <c r="D509" t="str">
        <f t="shared" si="7"/>
        <v>14</v>
      </c>
      <c r="E509" t="s">
        <v>362</v>
      </c>
      <c r="F509" t="s">
        <v>412</v>
      </c>
      <c r="G509" s="5">
        <v>0</v>
      </c>
    </row>
    <row r="510" spans="1:7" x14ac:dyDescent="0.2">
      <c r="A510" t="s">
        <v>471</v>
      </c>
      <c r="B510" t="s">
        <v>472</v>
      </c>
      <c r="C510" t="s">
        <v>473</v>
      </c>
      <c r="D510" t="str">
        <f t="shared" si="7"/>
        <v>14</v>
      </c>
      <c r="E510" t="s">
        <v>362</v>
      </c>
      <c r="F510" t="s">
        <v>377</v>
      </c>
      <c r="G510" s="5">
        <v>0</v>
      </c>
    </row>
    <row r="511" spans="1:7" x14ac:dyDescent="0.2">
      <c r="A511" t="s">
        <v>471</v>
      </c>
      <c r="B511" t="s">
        <v>472</v>
      </c>
      <c r="C511" t="s">
        <v>473</v>
      </c>
      <c r="D511" t="str">
        <f t="shared" si="7"/>
        <v>17</v>
      </c>
      <c r="E511" t="s">
        <v>363</v>
      </c>
      <c r="F511" t="s">
        <v>377</v>
      </c>
      <c r="G511" s="5">
        <v>-200</v>
      </c>
    </row>
    <row r="512" spans="1:7" x14ac:dyDescent="0.2">
      <c r="A512" t="s">
        <v>471</v>
      </c>
      <c r="B512" t="s">
        <v>472</v>
      </c>
      <c r="C512" t="s">
        <v>473</v>
      </c>
      <c r="D512" t="str">
        <f t="shared" si="7"/>
        <v>17</v>
      </c>
      <c r="E512" t="s">
        <v>339</v>
      </c>
      <c r="F512" t="s">
        <v>377</v>
      </c>
      <c r="G512" s="5">
        <v>-173</v>
      </c>
    </row>
    <row r="513" spans="1:7" x14ac:dyDescent="0.2">
      <c r="A513" t="s">
        <v>471</v>
      </c>
      <c r="B513" t="s">
        <v>472</v>
      </c>
      <c r="C513" t="s">
        <v>473</v>
      </c>
      <c r="D513" t="str">
        <f t="shared" si="7"/>
        <v>17</v>
      </c>
      <c r="E513" t="s">
        <v>379</v>
      </c>
      <c r="F513" t="s">
        <v>377</v>
      </c>
      <c r="G513" s="5">
        <v>-3500</v>
      </c>
    </row>
    <row r="514" spans="1:7" x14ac:dyDescent="0.2">
      <c r="A514" t="s">
        <v>471</v>
      </c>
      <c r="B514" t="s">
        <v>472</v>
      </c>
      <c r="C514" t="s">
        <v>473</v>
      </c>
      <c r="D514" t="str">
        <f t="shared" si="7"/>
        <v>17</v>
      </c>
      <c r="E514" t="s">
        <v>355</v>
      </c>
      <c r="F514" t="s">
        <v>377</v>
      </c>
      <c r="G514" s="5">
        <v>-4930</v>
      </c>
    </row>
    <row r="515" spans="1:7" x14ac:dyDescent="0.2">
      <c r="A515" t="s">
        <v>471</v>
      </c>
      <c r="B515" t="s">
        <v>472</v>
      </c>
      <c r="C515" t="s">
        <v>473</v>
      </c>
      <c r="D515" t="str">
        <f t="shared" ref="D515:D578" si="8">LEFT(E515,2)</f>
        <v>19</v>
      </c>
      <c r="E515" t="s">
        <v>475</v>
      </c>
      <c r="F515" t="s">
        <v>377</v>
      </c>
      <c r="G515" s="5">
        <v>-1500</v>
      </c>
    </row>
    <row r="516" spans="1:7" x14ac:dyDescent="0.2">
      <c r="A516" t="s">
        <v>476</v>
      </c>
      <c r="B516" t="s">
        <v>477</v>
      </c>
      <c r="C516" t="s">
        <v>478</v>
      </c>
      <c r="D516" t="str">
        <f t="shared" si="8"/>
        <v>10</v>
      </c>
      <c r="E516" t="s">
        <v>320</v>
      </c>
      <c r="F516" t="s">
        <v>377</v>
      </c>
      <c r="G516" s="5">
        <v>1875</v>
      </c>
    </row>
    <row r="517" spans="1:7" x14ac:dyDescent="0.2">
      <c r="A517" t="s">
        <v>476</v>
      </c>
      <c r="B517" t="s">
        <v>477</v>
      </c>
      <c r="C517" t="s">
        <v>478</v>
      </c>
      <c r="D517" t="str">
        <f t="shared" si="8"/>
        <v>10</v>
      </c>
      <c r="E517" t="s">
        <v>479</v>
      </c>
      <c r="F517" t="s">
        <v>377</v>
      </c>
      <c r="G517" s="5">
        <v>250</v>
      </c>
    </row>
    <row r="518" spans="1:7" x14ac:dyDescent="0.2">
      <c r="A518" t="s">
        <v>476</v>
      </c>
      <c r="B518" t="s">
        <v>477</v>
      </c>
      <c r="C518" t="s">
        <v>478</v>
      </c>
      <c r="D518" t="str">
        <f t="shared" si="8"/>
        <v>10</v>
      </c>
      <c r="E518" t="s">
        <v>324</v>
      </c>
      <c r="F518" t="s">
        <v>377</v>
      </c>
      <c r="G518" s="5">
        <v>300</v>
      </c>
    </row>
    <row r="519" spans="1:7" x14ac:dyDescent="0.2">
      <c r="A519" t="s">
        <v>476</v>
      </c>
      <c r="B519" t="s">
        <v>477</v>
      </c>
      <c r="C519" t="s">
        <v>478</v>
      </c>
      <c r="D519" t="str">
        <f t="shared" si="8"/>
        <v>10</v>
      </c>
      <c r="E519" t="s">
        <v>325</v>
      </c>
      <c r="F519" t="s">
        <v>377</v>
      </c>
      <c r="G519" s="5">
        <v>2</v>
      </c>
    </row>
    <row r="520" spans="1:7" x14ac:dyDescent="0.2">
      <c r="A520" t="s">
        <v>476</v>
      </c>
      <c r="B520" t="s">
        <v>477</v>
      </c>
      <c r="C520" t="s">
        <v>478</v>
      </c>
      <c r="D520" t="str">
        <f t="shared" si="8"/>
        <v>10</v>
      </c>
      <c r="E520" t="s">
        <v>326</v>
      </c>
      <c r="F520" t="s">
        <v>377</v>
      </c>
      <c r="G520" s="5">
        <v>342</v>
      </c>
    </row>
    <row r="521" spans="1:7" x14ac:dyDescent="0.2">
      <c r="A521" t="s">
        <v>476</v>
      </c>
      <c r="B521" t="s">
        <v>477</v>
      </c>
      <c r="C521" t="s">
        <v>478</v>
      </c>
      <c r="D521" t="str">
        <f t="shared" si="8"/>
        <v>11</v>
      </c>
      <c r="E521" t="s">
        <v>344</v>
      </c>
      <c r="F521" t="s">
        <v>377</v>
      </c>
      <c r="G521" s="5">
        <v>4</v>
      </c>
    </row>
    <row r="522" spans="1:7" x14ac:dyDescent="0.2">
      <c r="A522" t="s">
        <v>476</v>
      </c>
      <c r="B522" t="s">
        <v>477</v>
      </c>
      <c r="C522" t="s">
        <v>478</v>
      </c>
      <c r="D522" t="str">
        <f t="shared" si="8"/>
        <v>11</v>
      </c>
      <c r="E522" t="s">
        <v>398</v>
      </c>
      <c r="F522" t="s">
        <v>377</v>
      </c>
      <c r="G522" s="5">
        <v>15</v>
      </c>
    </row>
    <row r="523" spans="1:7" x14ac:dyDescent="0.2">
      <c r="A523" t="s">
        <v>476</v>
      </c>
      <c r="B523" t="s">
        <v>477</v>
      </c>
      <c r="C523" t="s">
        <v>478</v>
      </c>
      <c r="D523" t="str">
        <f t="shared" si="8"/>
        <v>11</v>
      </c>
      <c r="E523" t="s">
        <v>480</v>
      </c>
      <c r="F523" t="s">
        <v>377</v>
      </c>
      <c r="G523" s="5">
        <v>15</v>
      </c>
    </row>
    <row r="524" spans="1:7" x14ac:dyDescent="0.2">
      <c r="A524" t="s">
        <v>476</v>
      </c>
      <c r="B524" t="s">
        <v>477</v>
      </c>
      <c r="C524" t="s">
        <v>478</v>
      </c>
      <c r="D524" t="str">
        <f t="shared" si="8"/>
        <v>11</v>
      </c>
      <c r="E524" t="s">
        <v>327</v>
      </c>
      <c r="F524" t="s">
        <v>377</v>
      </c>
      <c r="G524" s="5">
        <v>10</v>
      </c>
    </row>
    <row r="525" spans="1:7" x14ac:dyDescent="0.2">
      <c r="A525" t="s">
        <v>476</v>
      </c>
      <c r="B525" t="s">
        <v>477</v>
      </c>
      <c r="C525" t="s">
        <v>478</v>
      </c>
      <c r="D525" t="str">
        <f t="shared" si="8"/>
        <v>11</v>
      </c>
      <c r="E525" t="s">
        <v>328</v>
      </c>
      <c r="F525" t="s">
        <v>377</v>
      </c>
      <c r="G525" s="5">
        <v>20</v>
      </c>
    </row>
    <row r="526" spans="1:7" x14ac:dyDescent="0.2">
      <c r="A526" t="s">
        <v>476</v>
      </c>
      <c r="B526" t="s">
        <v>477</v>
      </c>
      <c r="C526" t="s">
        <v>478</v>
      </c>
      <c r="D526" t="str">
        <f t="shared" si="8"/>
        <v>11</v>
      </c>
      <c r="E526" t="s">
        <v>392</v>
      </c>
      <c r="F526" t="s">
        <v>377</v>
      </c>
      <c r="G526" s="5">
        <v>1</v>
      </c>
    </row>
    <row r="527" spans="1:7" x14ac:dyDescent="0.2">
      <c r="A527" t="s">
        <v>476</v>
      </c>
      <c r="B527" t="s">
        <v>477</v>
      </c>
      <c r="C527" t="s">
        <v>478</v>
      </c>
      <c r="D527" t="str">
        <f t="shared" si="8"/>
        <v>11</v>
      </c>
      <c r="E527" t="s">
        <v>329</v>
      </c>
      <c r="F527" t="s">
        <v>377</v>
      </c>
      <c r="G527" s="5">
        <v>15</v>
      </c>
    </row>
    <row r="528" spans="1:7" x14ac:dyDescent="0.2">
      <c r="A528" t="s">
        <v>476</v>
      </c>
      <c r="B528" t="s">
        <v>477</v>
      </c>
      <c r="C528" t="s">
        <v>478</v>
      </c>
      <c r="D528" t="str">
        <f t="shared" si="8"/>
        <v>11</v>
      </c>
      <c r="E528" t="s">
        <v>330</v>
      </c>
      <c r="F528" t="s">
        <v>377</v>
      </c>
      <c r="G528" s="5">
        <v>250</v>
      </c>
    </row>
    <row r="529" spans="1:7" x14ac:dyDescent="0.2">
      <c r="A529" t="s">
        <v>476</v>
      </c>
      <c r="B529" t="s">
        <v>477</v>
      </c>
      <c r="C529" t="s">
        <v>478</v>
      </c>
      <c r="D529" t="str">
        <f t="shared" si="8"/>
        <v>11</v>
      </c>
      <c r="E529" t="s">
        <v>331</v>
      </c>
      <c r="F529" t="s">
        <v>377</v>
      </c>
      <c r="G529" s="5">
        <v>60</v>
      </c>
    </row>
    <row r="530" spans="1:7" x14ac:dyDescent="0.2">
      <c r="A530" t="s">
        <v>476</v>
      </c>
      <c r="B530" t="s">
        <v>477</v>
      </c>
      <c r="C530" t="s">
        <v>478</v>
      </c>
      <c r="D530" t="str">
        <f t="shared" si="8"/>
        <v>11</v>
      </c>
      <c r="E530" t="s">
        <v>332</v>
      </c>
      <c r="F530" t="s">
        <v>377</v>
      </c>
      <c r="G530" s="5">
        <v>90</v>
      </c>
    </row>
    <row r="531" spans="1:7" x14ac:dyDescent="0.2">
      <c r="A531" t="s">
        <v>476</v>
      </c>
      <c r="B531" t="s">
        <v>477</v>
      </c>
      <c r="C531" t="s">
        <v>478</v>
      </c>
      <c r="D531" t="str">
        <f t="shared" si="8"/>
        <v>11</v>
      </c>
      <c r="E531" t="s">
        <v>399</v>
      </c>
      <c r="F531" t="s">
        <v>377</v>
      </c>
      <c r="G531" s="5">
        <v>2</v>
      </c>
    </row>
    <row r="532" spans="1:7" x14ac:dyDescent="0.2">
      <c r="A532" t="s">
        <v>476</v>
      </c>
      <c r="B532" t="s">
        <v>477</v>
      </c>
      <c r="C532" t="s">
        <v>478</v>
      </c>
      <c r="D532" t="str">
        <f t="shared" si="8"/>
        <v>11</v>
      </c>
      <c r="E532" t="s">
        <v>333</v>
      </c>
      <c r="F532" t="s">
        <v>377</v>
      </c>
      <c r="G532" s="5">
        <v>20</v>
      </c>
    </row>
    <row r="533" spans="1:7" x14ac:dyDescent="0.2">
      <c r="A533" t="s">
        <v>476</v>
      </c>
      <c r="B533" t="s">
        <v>477</v>
      </c>
      <c r="C533" t="s">
        <v>478</v>
      </c>
      <c r="D533" t="str">
        <f t="shared" si="8"/>
        <v>11</v>
      </c>
      <c r="E533" t="s">
        <v>438</v>
      </c>
      <c r="F533" t="s">
        <v>481</v>
      </c>
      <c r="G533" s="5">
        <v>3100</v>
      </c>
    </row>
    <row r="534" spans="1:7" x14ac:dyDescent="0.2">
      <c r="A534" t="s">
        <v>476</v>
      </c>
      <c r="B534" t="s">
        <v>477</v>
      </c>
      <c r="C534" t="s">
        <v>478</v>
      </c>
      <c r="D534" t="str">
        <f t="shared" si="8"/>
        <v>11</v>
      </c>
      <c r="E534" t="s">
        <v>334</v>
      </c>
      <c r="F534" t="s">
        <v>377</v>
      </c>
      <c r="G534" s="5">
        <v>200</v>
      </c>
    </row>
    <row r="535" spans="1:7" x14ac:dyDescent="0.2">
      <c r="A535" t="s">
        <v>476</v>
      </c>
      <c r="B535" t="s">
        <v>477</v>
      </c>
      <c r="C535" t="s">
        <v>478</v>
      </c>
      <c r="D535" t="str">
        <f t="shared" si="8"/>
        <v>11</v>
      </c>
      <c r="E535" t="s">
        <v>335</v>
      </c>
      <c r="F535" t="s">
        <v>377</v>
      </c>
      <c r="G535" s="5">
        <v>500</v>
      </c>
    </row>
    <row r="536" spans="1:7" x14ac:dyDescent="0.2">
      <c r="A536" t="s">
        <v>476</v>
      </c>
      <c r="B536" t="s">
        <v>477</v>
      </c>
      <c r="C536" t="s">
        <v>478</v>
      </c>
      <c r="D536" t="str">
        <f t="shared" si="8"/>
        <v>12</v>
      </c>
      <c r="E536" t="s">
        <v>336</v>
      </c>
      <c r="F536" t="s">
        <v>377</v>
      </c>
      <c r="G536" s="5">
        <v>20</v>
      </c>
    </row>
    <row r="537" spans="1:7" x14ac:dyDescent="0.2">
      <c r="A537" t="s">
        <v>476</v>
      </c>
      <c r="B537" t="s">
        <v>477</v>
      </c>
      <c r="C537" t="s">
        <v>478</v>
      </c>
      <c r="D537" t="str">
        <f t="shared" si="8"/>
        <v>12</v>
      </c>
      <c r="E537" t="s">
        <v>401</v>
      </c>
      <c r="F537" t="s">
        <v>377</v>
      </c>
      <c r="G537" s="5">
        <v>200</v>
      </c>
    </row>
    <row r="538" spans="1:7" x14ac:dyDescent="0.2">
      <c r="A538" t="s">
        <v>476</v>
      </c>
      <c r="B538" t="s">
        <v>477</v>
      </c>
      <c r="C538" t="s">
        <v>478</v>
      </c>
      <c r="D538" t="str">
        <f t="shared" si="8"/>
        <v>13</v>
      </c>
      <c r="E538" t="s">
        <v>451</v>
      </c>
      <c r="F538" t="s">
        <v>377</v>
      </c>
      <c r="G538" s="5">
        <v>6100</v>
      </c>
    </row>
    <row r="539" spans="1:7" x14ac:dyDescent="0.2">
      <c r="A539" t="s">
        <v>476</v>
      </c>
      <c r="B539" t="s">
        <v>477</v>
      </c>
      <c r="C539" t="s">
        <v>478</v>
      </c>
      <c r="D539" t="str">
        <f t="shared" si="8"/>
        <v>14</v>
      </c>
      <c r="E539" t="s">
        <v>482</v>
      </c>
      <c r="F539" t="s">
        <v>377</v>
      </c>
      <c r="G539" s="5">
        <v>0</v>
      </c>
    </row>
    <row r="540" spans="1:7" x14ac:dyDescent="0.2">
      <c r="A540" t="s">
        <v>476</v>
      </c>
      <c r="B540" t="s">
        <v>477</v>
      </c>
      <c r="C540" t="s">
        <v>478</v>
      </c>
      <c r="D540" t="str">
        <f t="shared" si="8"/>
        <v>14</v>
      </c>
      <c r="E540" t="s">
        <v>337</v>
      </c>
      <c r="F540" t="s">
        <v>377</v>
      </c>
      <c r="G540" s="5">
        <v>300</v>
      </c>
    </row>
    <row r="541" spans="1:7" x14ac:dyDescent="0.2">
      <c r="A541" t="s">
        <v>476</v>
      </c>
      <c r="B541" t="s">
        <v>477</v>
      </c>
      <c r="C541" t="s">
        <v>478</v>
      </c>
      <c r="D541" t="str">
        <f t="shared" si="8"/>
        <v>14</v>
      </c>
      <c r="E541" t="s">
        <v>388</v>
      </c>
      <c r="F541" t="s">
        <v>377</v>
      </c>
      <c r="G541" s="5">
        <v>550</v>
      </c>
    </row>
    <row r="542" spans="1:7" x14ac:dyDescent="0.2">
      <c r="A542" t="s">
        <v>476</v>
      </c>
      <c r="B542" t="s">
        <v>477</v>
      </c>
      <c r="C542" t="s">
        <v>478</v>
      </c>
      <c r="D542" t="str">
        <f t="shared" si="8"/>
        <v>14</v>
      </c>
      <c r="E542" t="s">
        <v>367</v>
      </c>
      <c r="F542" t="s">
        <v>377</v>
      </c>
      <c r="G542" s="5">
        <v>1482</v>
      </c>
    </row>
    <row r="543" spans="1:7" x14ac:dyDescent="0.2">
      <c r="A543" t="s">
        <v>476</v>
      </c>
      <c r="B543" t="s">
        <v>477</v>
      </c>
      <c r="C543" t="s">
        <v>478</v>
      </c>
      <c r="D543" t="str">
        <f t="shared" si="8"/>
        <v>17</v>
      </c>
      <c r="E543" t="s">
        <v>363</v>
      </c>
      <c r="F543" t="s">
        <v>377</v>
      </c>
      <c r="G543" s="5">
        <v>-250</v>
      </c>
    </row>
    <row r="544" spans="1:7" x14ac:dyDescent="0.2">
      <c r="A544" t="s">
        <v>476</v>
      </c>
      <c r="B544" t="s">
        <v>477</v>
      </c>
      <c r="C544" t="s">
        <v>478</v>
      </c>
      <c r="D544" t="str">
        <f t="shared" si="8"/>
        <v>17</v>
      </c>
      <c r="E544" t="s">
        <v>339</v>
      </c>
      <c r="F544" t="s">
        <v>377</v>
      </c>
      <c r="G544" s="5">
        <v>-300</v>
      </c>
    </row>
    <row r="545" spans="1:7" x14ac:dyDescent="0.2">
      <c r="A545" t="s">
        <v>476</v>
      </c>
      <c r="B545" t="s">
        <v>477</v>
      </c>
      <c r="C545" t="s">
        <v>478</v>
      </c>
      <c r="D545" t="str">
        <f t="shared" si="8"/>
        <v>17</v>
      </c>
      <c r="E545" t="s">
        <v>355</v>
      </c>
      <c r="F545" t="s">
        <v>377</v>
      </c>
      <c r="G545" s="5">
        <v>-700</v>
      </c>
    </row>
    <row r="546" spans="1:7" x14ac:dyDescent="0.2">
      <c r="A546" t="s">
        <v>476</v>
      </c>
      <c r="B546" t="s">
        <v>477</v>
      </c>
      <c r="C546" t="s">
        <v>478</v>
      </c>
      <c r="D546" t="str">
        <f t="shared" si="8"/>
        <v>19</v>
      </c>
      <c r="E546" t="s">
        <v>475</v>
      </c>
      <c r="F546" t="s">
        <v>377</v>
      </c>
      <c r="G546" s="5">
        <v>-300</v>
      </c>
    </row>
    <row r="547" spans="1:7" x14ac:dyDescent="0.2">
      <c r="A547" t="s">
        <v>476</v>
      </c>
      <c r="B547" t="s">
        <v>483</v>
      </c>
      <c r="C547" t="s">
        <v>484</v>
      </c>
      <c r="D547" t="str">
        <f t="shared" si="8"/>
        <v>10</v>
      </c>
      <c r="E547" t="s">
        <v>320</v>
      </c>
      <c r="F547" t="s">
        <v>377</v>
      </c>
      <c r="G547" s="5">
        <v>2716</v>
      </c>
    </row>
    <row r="548" spans="1:7" x14ac:dyDescent="0.2">
      <c r="A548" t="s">
        <v>476</v>
      </c>
      <c r="B548" t="s">
        <v>483</v>
      </c>
      <c r="C548" t="s">
        <v>484</v>
      </c>
      <c r="D548" t="str">
        <f t="shared" si="8"/>
        <v>10</v>
      </c>
      <c r="E548" t="s">
        <v>320</v>
      </c>
      <c r="F548" t="s">
        <v>410</v>
      </c>
      <c r="G548" s="5">
        <v>1207</v>
      </c>
    </row>
    <row r="549" spans="1:7" x14ac:dyDescent="0.2">
      <c r="A549" t="s">
        <v>476</v>
      </c>
      <c r="B549" t="s">
        <v>483</v>
      </c>
      <c r="C549" t="s">
        <v>484</v>
      </c>
      <c r="D549" t="str">
        <f t="shared" si="8"/>
        <v>10</v>
      </c>
      <c r="E549" t="s">
        <v>485</v>
      </c>
      <c r="F549" t="s">
        <v>377</v>
      </c>
      <c r="G549" s="5">
        <v>11832</v>
      </c>
    </row>
    <row r="550" spans="1:7" x14ac:dyDescent="0.2">
      <c r="A550" t="s">
        <v>476</v>
      </c>
      <c r="B550" t="s">
        <v>483</v>
      </c>
      <c r="C550" t="s">
        <v>484</v>
      </c>
      <c r="D550" t="str">
        <f t="shared" si="8"/>
        <v>10</v>
      </c>
      <c r="E550" t="s">
        <v>486</v>
      </c>
      <c r="F550" t="s">
        <v>377</v>
      </c>
      <c r="G550" s="5">
        <v>200</v>
      </c>
    </row>
    <row r="551" spans="1:7" x14ac:dyDescent="0.2">
      <c r="A551" t="s">
        <v>476</v>
      </c>
      <c r="B551" t="s">
        <v>483</v>
      </c>
      <c r="C551" t="s">
        <v>484</v>
      </c>
      <c r="D551" t="str">
        <f t="shared" si="8"/>
        <v>10</v>
      </c>
      <c r="E551" t="s">
        <v>324</v>
      </c>
      <c r="F551" t="s">
        <v>377</v>
      </c>
      <c r="G551" s="5">
        <v>2005</v>
      </c>
    </row>
    <row r="552" spans="1:7" x14ac:dyDescent="0.2">
      <c r="A552" t="s">
        <v>476</v>
      </c>
      <c r="B552" t="s">
        <v>483</v>
      </c>
      <c r="C552" t="s">
        <v>484</v>
      </c>
      <c r="D552" t="str">
        <f t="shared" si="8"/>
        <v>10</v>
      </c>
      <c r="E552" t="s">
        <v>324</v>
      </c>
      <c r="F552" t="s">
        <v>410</v>
      </c>
      <c r="G552" s="5">
        <v>193</v>
      </c>
    </row>
    <row r="553" spans="1:7" x14ac:dyDescent="0.2">
      <c r="A553" t="s">
        <v>476</v>
      </c>
      <c r="B553" t="s">
        <v>483</v>
      </c>
      <c r="C553" t="s">
        <v>484</v>
      </c>
      <c r="D553" t="str">
        <f t="shared" si="8"/>
        <v>10</v>
      </c>
      <c r="E553" t="s">
        <v>325</v>
      </c>
      <c r="F553" t="s">
        <v>377</v>
      </c>
      <c r="G553" s="5">
        <v>31</v>
      </c>
    </row>
    <row r="554" spans="1:7" x14ac:dyDescent="0.2">
      <c r="A554" t="s">
        <v>476</v>
      </c>
      <c r="B554" t="s">
        <v>483</v>
      </c>
      <c r="C554" t="s">
        <v>484</v>
      </c>
      <c r="D554" t="str">
        <f t="shared" si="8"/>
        <v>10</v>
      </c>
      <c r="E554" t="s">
        <v>326</v>
      </c>
      <c r="F554" t="s">
        <v>377</v>
      </c>
      <c r="G554" s="5">
        <v>2362</v>
      </c>
    </row>
    <row r="555" spans="1:7" x14ac:dyDescent="0.2">
      <c r="A555" t="s">
        <v>476</v>
      </c>
      <c r="B555" t="s">
        <v>483</v>
      </c>
      <c r="C555" t="s">
        <v>484</v>
      </c>
      <c r="D555" t="str">
        <f t="shared" si="8"/>
        <v>10</v>
      </c>
      <c r="E555" t="s">
        <v>326</v>
      </c>
      <c r="F555" t="s">
        <v>410</v>
      </c>
      <c r="G555" s="5">
        <v>197</v>
      </c>
    </row>
    <row r="556" spans="1:7" x14ac:dyDescent="0.2">
      <c r="A556" t="s">
        <v>476</v>
      </c>
      <c r="B556" t="s">
        <v>483</v>
      </c>
      <c r="C556" t="s">
        <v>484</v>
      </c>
      <c r="D556" t="str">
        <f t="shared" si="8"/>
        <v>11</v>
      </c>
      <c r="E556" t="s">
        <v>344</v>
      </c>
      <c r="F556" t="s">
        <v>377</v>
      </c>
      <c r="G556" s="5">
        <v>20</v>
      </c>
    </row>
    <row r="557" spans="1:7" x14ac:dyDescent="0.2">
      <c r="A557" t="s">
        <v>476</v>
      </c>
      <c r="B557" t="s">
        <v>483</v>
      </c>
      <c r="C557" t="s">
        <v>484</v>
      </c>
      <c r="D557" t="str">
        <f t="shared" si="8"/>
        <v>11</v>
      </c>
      <c r="E557" t="s">
        <v>398</v>
      </c>
      <c r="F557" t="s">
        <v>377</v>
      </c>
      <c r="G557" s="5">
        <v>240</v>
      </c>
    </row>
    <row r="558" spans="1:7" x14ac:dyDescent="0.2">
      <c r="A558" t="s">
        <v>476</v>
      </c>
      <c r="B558" t="s">
        <v>483</v>
      </c>
      <c r="C558" t="s">
        <v>484</v>
      </c>
      <c r="D558" t="str">
        <f t="shared" si="8"/>
        <v>11</v>
      </c>
      <c r="E558" t="s">
        <v>487</v>
      </c>
      <c r="F558" t="s">
        <v>377</v>
      </c>
      <c r="G558" s="5">
        <v>100</v>
      </c>
    </row>
    <row r="559" spans="1:7" x14ac:dyDescent="0.2">
      <c r="A559" t="s">
        <v>476</v>
      </c>
      <c r="B559" t="s">
        <v>483</v>
      </c>
      <c r="C559" t="s">
        <v>484</v>
      </c>
      <c r="D559" t="str">
        <f t="shared" si="8"/>
        <v>11</v>
      </c>
      <c r="E559" t="s">
        <v>488</v>
      </c>
      <c r="F559" t="s">
        <v>377</v>
      </c>
      <c r="G559" s="5">
        <v>30</v>
      </c>
    </row>
    <row r="560" spans="1:7" x14ac:dyDescent="0.2">
      <c r="A560" t="s">
        <v>476</v>
      </c>
      <c r="B560" t="s">
        <v>483</v>
      </c>
      <c r="C560" t="s">
        <v>484</v>
      </c>
      <c r="D560" t="str">
        <f t="shared" si="8"/>
        <v>11</v>
      </c>
      <c r="E560" t="s">
        <v>489</v>
      </c>
      <c r="F560" t="s">
        <v>377</v>
      </c>
      <c r="G560" s="5">
        <v>10</v>
      </c>
    </row>
    <row r="561" spans="1:7" x14ac:dyDescent="0.2">
      <c r="A561" t="s">
        <v>476</v>
      </c>
      <c r="B561" t="s">
        <v>483</v>
      </c>
      <c r="C561" t="s">
        <v>484</v>
      </c>
      <c r="D561" t="str">
        <f t="shared" si="8"/>
        <v>11</v>
      </c>
      <c r="E561" t="s">
        <v>489</v>
      </c>
      <c r="F561" t="s">
        <v>410</v>
      </c>
      <c r="G561" s="5">
        <v>35</v>
      </c>
    </row>
    <row r="562" spans="1:7" x14ac:dyDescent="0.2">
      <c r="A562" t="s">
        <v>476</v>
      </c>
      <c r="B562" t="s">
        <v>483</v>
      </c>
      <c r="C562" t="s">
        <v>484</v>
      </c>
      <c r="D562" t="str">
        <f t="shared" si="8"/>
        <v>11</v>
      </c>
      <c r="E562" t="s">
        <v>490</v>
      </c>
      <c r="F562" t="s">
        <v>377</v>
      </c>
      <c r="G562" s="5">
        <v>20</v>
      </c>
    </row>
    <row r="563" spans="1:7" x14ac:dyDescent="0.2">
      <c r="A563" t="s">
        <v>476</v>
      </c>
      <c r="B563" t="s">
        <v>483</v>
      </c>
      <c r="C563" t="s">
        <v>484</v>
      </c>
      <c r="D563" t="str">
        <f t="shared" si="8"/>
        <v>11</v>
      </c>
      <c r="E563" t="s">
        <v>480</v>
      </c>
      <c r="F563" t="s">
        <v>377</v>
      </c>
      <c r="G563" s="5">
        <v>10</v>
      </c>
    </row>
    <row r="564" spans="1:7" x14ac:dyDescent="0.2">
      <c r="A564" t="s">
        <v>476</v>
      </c>
      <c r="B564" t="s">
        <v>483</v>
      </c>
      <c r="C564" t="s">
        <v>484</v>
      </c>
      <c r="D564" t="str">
        <f t="shared" si="8"/>
        <v>11</v>
      </c>
      <c r="E564" t="s">
        <v>491</v>
      </c>
      <c r="F564" t="s">
        <v>377</v>
      </c>
      <c r="G564" s="5">
        <v>2</v>
      </c>
    </row>
    <row r="565" spans="1:7" x14ac:dyDescent="0.2">
      <c r="A565" t="s">
        <v>476</v>
      </c>
      <c r="B565" t="s">
        <v>483</v>
      </c>
      <c r="C565" t="s">
        <v>484</v>
      </c>
      <c r="D565" t="str">
        <f t="shared" si="8"/>
        <v>11</v>
      </c>
      <c r="E565" t="s">
        <v>405</v>
      </c>
      <c r="F565" t="s">
        <v>410</v>
      </c>
      <c r="G565" s="5">
        <v>200</v>
      </c>
    </row>
    <row r="566" spans="1:7" x14ac:dyDescent="0.2">
      <c r="A566" t="s">
        <v>476</v>
      </c>
      <c r="B566" t="s">
        <v>483</v>
      </c>
      <c r="C566" t="s">
        <v>484</v>
      </c>
      <c r="D566" t="str">
        <f t="shared" si="8"/>
        <v>11</v>
      </c>
      <c r="E566" t="s">
        <v>327</v>
      </c>
      <c r="F566" t="s">
        <v>377</v>
      </c>
      <c r="G566" s="5">
        <v>20</v>
      </c>
    </row>
    <row r="567" spans="1:7" x14ac:dyDescent="0.2">
      <c r="A567" t="s">
        <v>476</v>
      </c>
      <c r="B567" t="s">
        <v>483</v>
      </c>
      <c r="C567" t="s">
        <v>484</v>
      </c>
      <c r="D567" t="str">
        <f t="shared" si="8"/>
        <v>11</v>
      </c>
      <c r="E567" t="s">
        <v>328</v>
      </c>
      <c r="F567" t="s">
        <v>377</v>
      </c>
      <c r="G567" s="5">
        <v>175</v>
      </c>
    </row>
    <row r="568" spans="1:7" x14ac:dyDescent="0.2">
      <c r="A568" t="s">
        <v>476</v>
      </c>
      <c r="B568" t="s">
        <v>483</v>
      </c>
      <c r="C568" t="s">
        <v>484</v>
      </c>
      <c r="D568" t="str">
        <f t="shared" si="8"/>
        <v>11</v>
      </c>
      <c r="E568" t="s">
        <v>328</v>
      </c>
      <c r="F568" t="s">
        <v>410</v>
      </c>
      <c r="G568" s="5">
        <v>5</v>
      </c>
    </row>
    <row r="569" spans="1:7" x14ac:dyDescent="0.2">
      <c r="A569" t="s">
        <v>476</v>
      </c>
      <c r="B569" t="s">
        <v>483</v>
      </c>
      <c r="C569" t="s">
        <v>484</v>
      </c>
      <c r="D569" t="str">
        <f t="shared" si="8"/>
        <v>11</v>
      </c>
      <c r="E569" t="s">
        <v>392</v>
      </c>
      <c r="F569" t="s">
        <v>377</v>
      </c>
      <c r="G569" s="5">
        <v>4</v>
      </c>
    </row>
    <row r="570" spans="1:7" x14ac:dyDescent="0.2">
      <c r="A570" t="s">
        <v>476</v>
      </c>
      <c r="B570" t="s">
        <v>483</v>
      </c>
      <c r="C570" t="s">
        <v>484</v>
      </c>
      <c r="D570" t="str">
        <f t="shared" si="8"/>
        <v>11</v>
      </c>
      <c r="E570" t="s">
        <v>360</v>
      </c>
      <c r="F570" t="s">
        <v>377</v>
      </c>
      <c r="G570" s="5">
        <v>10</v>
      </c>
    </row>
    <row r="571" spans="1:7" x14ac:dyDescent="0.2">
      <c r="A571" t="s">
        <v>476</v>
      </c>
      <c r="B571" t="s">
        <v>483</v>
      </c>
      <c r="C571" t="s">
        <v>484</v>
      </c>
      <c r="D571" t="str">
        <f t="shared" si="8"/>
        <v>11</v>
      </c>
      <c r="E571" t="s">
        <v>427</v>
      </c>
      <c r="F571" t="s">
        <v>377</v>
      </c>
      <c r="G571" s="5">
        <v>1</v>
      </c>
    </row>
    <row r="572" spans="1:7" x14ac:dyDescent="0.2">
      <c r="A572" t="s">
        <v>476</v>
      </c>
      <c r="B572" t="s">
        <v>483</v>
      </c>
      <c r="C572" t="s">
        <v>484</v>
      </c>
      <c r="D572" t="str">
        <f t="shared" si="8"/>
        <v>11</v>
      </c>
      <c r="E572" t="s">
        <v>330</v>
      </c>
      <c r="F572" t="s">
        <v>377</v>
      </c>
      <c r="G572" s="5">
        <v>10</v>
      </c>
    </row>
    <row r="573" spans="1:7" x14ac:dyDescent="0.2">
      <c r="A573" t="s">
        <v>476</v>
      </c>
      <c r="B573" t="s">
        <v>483</v>
      </c>
      <c r="C573" t="s">
        <v>484</v>
      </c>
      <c r="D573" t="str">
        <f t="shared" si="8"/>
        <v>11</v>
      </c>
      <c r="E573" t="s">
        <v>331</v>
      </c>
      <c r="F573" t="s">
        <v>377</v>
      </c>
      <c r="G573" s="5">
        <v>2</v>
      </c>
    </row>
    <row r="574" spans="1:7" x14ac:dyDescent="0.2">
      <c r="A574" t="s">
        <v>476</v>
      </c>
      <c r="B574" t="s">
        <v>483</v>
      </c>
      <c r="C574" t="s">
        <v>484</v>
      </c>
      <c r="D574" t="str">
        <f t="shared" si="8"/>
        <v>11</v>
      </c>
      <c r="E574" t="s">
        <v>492</v>
      </c>
      <c r="F574" t="s">
        <v>377</v>
      </c>
      <c r="G574" s="5">
        <v>2</v>
      </c>
    </row>
    <row r="575" spans="1:7" x14ac:dyDescent="0.2">
      <c r="A575" t="s">
        <v>476</v>
      </c>
      <c r="B575" t="s">
        <v>483</v>
      </c>
      <c r="C575" t="s">
        <v>484</v>
      </c>
      <c r="D575" t="str">
        <f t="shared" si="8"/>
        <v>11</v>
      </c>
      <c r="E575" t="s">
        <v>492</v>
      </c>
      <c r="F575" t="s">
        <v>410</v>
      </c>
      <c r="G575" s="5">
        <v>3</v>
      </c>
    </row>
    <row r="576" spans="1:7" x14ac:dyDescent="0.2">
      <c r="A576" t="s">
        <v>476</v>
      </c>
      <c r="B576" t="s">
        <v>483</v>
      </c>
      <c r="C576" t="s">
        <v>484</v>
      </c>
      <c r="D576" t="str">
        <f t="shared" si="8"/>
        <v>11</v>
      </c>
      <c r="E576" t="s">
        <v>438</v>
      </c>
      <c r="F576" t="s">
        <v>377</v>
      </c>
      <c r="G576" s="5">
        <v>30</v>
      </c>
    </row>
    <row r="577" spans="1:7" x14ac:dyDescent="0.2">
      <c r="A577" t="s">
        <v>476</v>
      </c>
      <c r="B577" t="s">
        <v>483</v>
      </c>
      <c r="C577" t="s">
        <v>484</v>
      </c>
      <c r="D577" t="str">
        <f t="shared" si="8"/>
        <v>11</v>
      </c>
      <c r="E577" t="s">
        <v>474</v>
      </c>
      <c r="F577" t="s">
        <v>413</v>
      </c>
      <c r="G577" s="5">
        <v>500</v>
      </c>
    </row>
    <row r="578" spans="1:7" x14ac:dyDescent="0.2">
      <c r="A578" t="s">
        <v>476</v>
      </c>
      <c r="B578" t="s">
        <v>483</v>
      </c>
      <c r="C578" t="s">
        <v>484</v>
      </c>
      <c r="D578" t="str">
        <f t="shared" si="8"/>
        <v>11</v>
      </c>
      <c r="E578" t="s">
        <v>493</v>
      </c>
      <c r="F578" t="s">
        <v>413</v>
      </c>
      <c r="G578" s="5">
        <v>50</v>
      </c>
    </row>
    <row r="579" spans="1:7" x14ac:dyDescent="0.2">
      <c r="A579" t="s">
        <v>476</v>
      </c>
      <c r="B579" t="s">
        <v>483</v>
      </c>
      <c r="C579" t="s">
        <v>484</v>
      </c>
      <c r="D579" t="str">
        <f t="shared" ref="D579:D642" si="9">LEFT(E579,2)</f>
        <v>11</v>
      </c>
      <c r="E579" t="s">
        <v>494</v>
      </c>
      <c r="F579" t="s">
        <v>377</v>
      </c>
      <c r="G579" s="5">
        <v>200</v>
      </c>
    </row>
    <row r="580" spans="1:7" x14ac:dyDescent="0.2">
      <c r="A580" t="s">
        <v>476</v>
      </c>
      <c r="B580" t="s">
        <v>483</v>
      </c>
      <c r="C580" t="s">
        <v>484</v>
      </c>
      <c r="D580" t="str">
        <f t="shared" si="9"/>
        <v>11</v>
      </c>
      <c r="E580" t="s">
        <v>335</v>
      </c>
      <c r="F580" t="s">
        <v>377</v>
      </c>
      <c r="G580" s="5">
        <v>150</v>
      </c>
    </row>
    <row r="581" spans="1:7" x14ac:dyDescent="0.2">
      <c r="A581" t="s">
        <v>476</v>
      </c>
      <c r="B581" t="s">
        <v>483</v>
      </c>
      <c r="C581" t="s">
        <v>484</v>
      </c>
      <c r="D581" t="str">
        <f t="shared" si="9"/>
        <v>11</v>
      </c>
      <c r="E581" t="s">
        <v>495</v>
      </c>
      <c r="F581" t="s">
        <v>413</v>
      </c>
      <c r="G581" s="5">
        <v>200</v>
      </c>
    </row>
    <row r="582" spans="1:7" x14ac:dyDescent="0.2">
      <c r="A582" t="s">
        <v>476</v>
      </c>
      <c r="B582" t="s">
        <v>483</v>
      </c>
      <c r="C582" t="s">
        <v>484</v>
      </c>
      <c r="D582" t="str">
        <f t="shared" si="9"/>
        <v>12</v>
      </c>
      <c r="E582" t="s">
        <v>336</v>
      </c>
      <c r="F582" t="s">
        <v>377</v>
      </c>
      <c r="G582" s="5">
        <v>300</v>
      </c>
    </row>
    <row r="583" spans="1:7" x14ac:dyDescent="0.2">
      <c r="A583" t="s">
        <v>476</v>
      </c>
      <c r="B583" t="s">
        <v>483</v>
      </c>
      <c r="C583" t="s">
        <v>484</v>
      </c>
      <c r="D583" t="str">
        <f t="shared" si="9"/>
        <v>12</v>
      </c>
      <c r="E583" t="s">
        <v>401</v>
      </c>
      <c r="F583" t="s">
        <v>377</v>
      </c>
      <c r="G583" s="5">
        <v>60</v>
      </c>
    </row>
    <row r="584" spans="1:7" x14ac:dyDescent="0.2">
      <c r="A584" t="s">
        <v>476</v>
      </c>
      <c r="B584" t="s">
        <v>483</v>
      </c>
      <c r="C584" t="s">
        <v>484</v>
      </c>
      <c r="D584" t="str">
        <f t="shared" si="9"/>
        <v>14</v>
      </c>
      <c r="E584" t="s">
        <v>337</v>
      </c>
      <c r="F584" t="s">
        <v>377</v>
      </c>
      <c r="G584" s="5">
        <v>140</v>
      </c>
    </row>
    <row r="585" spans="1:7" x14ac:dyDescent="0.2">
      <c r="A585" t="s">
        <v>476</v>
      </c>
      <c r="B585" t="s">
        <v>483</v>
      </c>
      <c r="C585" t="s">
        <v>484</v>
      </c>
      <c r="D585" t="str">
        <f t="shared" si="9"/>
        <v>14</v>
      </c>
      <c r="E585" t="s">
        <v>337</v>
      </c>
      <c r="F585" t="s">
        <v>413</v>
      </c>
      <c r="G585" s="5">
        <v>70</v>
      </c>
    </row>
    <row r="586" spans="1:7" x14ac:dyDescent="0.2">
      <c r="A586" t="s">
        <v>476</v>
      </c>
      <c r="B586" t="s">
        <v>483</v>
      </c>
      <c r="C586" t="s">
        <v>484</v>
      </c>
      <c r="D586" t="str">
        <f t="shared" si="9"/>
        <v>16</v>
      </c>
      <c r="E586" t="s">
        <v>443</v>
      </c>
      <c r="F586" t="s">
        <v>410</v>
      </c>
      <c r="G586" s="5">
        <v>-1700</v>
      </c>
    </row>
    <row r="587" spans="1:7" x14ac:dyDescent="0.2">
      <c r="A587" t="s">
        <v>476</v>
      </c>
      <c r="B587" t="s">
        <v>483</v>
      </c>
      <c r="C587" t="s">
        <v>484</v>
      </c>
      <c r="D587" t="str">
        <f t="shared" si="9"/>
        <v>16</v>
      </c>
      <c r="E587" t="s">
        <v>382</v>
      </c>
      <c r="F587" t="s">
        <v>410</v>
      </c>
      <c r="G587" s="5">
        <v>-200</v>
      </c>
    </row>
    <row r="588" spans="1:7" x14ac:dyDescent="0.2">
      <c r="A588" t="s">
        <v>476</v>
      </c>
      <c r="B588" t="s">
        <v>483</v>
      </c>
      <c r="C588" t="s">
        <v>484</v>
      </c>
      <c r="D588" t="str">
        <f t="shared" si="9"/>
        <v>17</v>
      </c>
      <c r="E588" t="s">
        <v>363</v>
      </c>
      <c r="F588" t="s">
        <v>377</v>
      </c>
      <c r="G588" s="5">
        <v>-533</v>
      </c>
    </row>
    <row r="589" spans="1:7" x14ac:dyDescent="0.2">
      <c r="A589" t="s">
        <v>476</v>
      </c>
      <c r="B589" t="s">
        <v>483</v>
      </c>
      <c r="C589" t="s">
        <v>484</v>
      </c>
      <c r="D589" t="str">
        <f t="shared" si="9"/>
        <v>17</v>
      </c>
      <c r="E589" t="s">
        <v>339</v>
      </c>
      <c r="F589" t="s">
        <v>377</v>
      </c>
      <c r="G589" s="5">
        <v>-140</v>
      </c>
    </row>
    <row r="590" spans="1:7" x14ac:dyDescent="0.2">
      <c r="A590" t="s">
        <v>476</v>
      </c>
      <c r="B590" t="s">
        <v>483</v>
      </c>
      <c r="C590" t="s">
        <v>484</v>
      </c>
      <c r="D590" t="str">
        <f t="shared" si="9"/>
        <v>17</v>
      </c>
      <c r="E590" t="s">
        <v>339</v>
      </c>
      <c r="F590" t="s">
        <v>413</v>
      </c>
      <c r="G590" s="5">
        <v>-70</v>
      </c>
    </row>
    <row r="591" spans="1:7" x14ac:dyDescent="0.2">
      <c r="A591" t="s">
        <v>476</v>
      </c>
      <c r="B591" t="s">
        <v>483</v>
      </c>
      <c r="C591" t="s">
        <v>484</v>
      </c>
      <c r="D591" t="str">
        <f t="shared" si="9"/>
        <v>17</v>
      </c>
      <c r="E591" t="s">
        <v>379</v>
      </c>
      <c r="F591" t="s">
        <v>377</v>
      </c>
      <c r="G591" s="5">
        <v>-350</v>
      </c>
    </row>
    <row r="592" spans="1:7" x14ac:dyDescent="0.2">
      <c r="A592" t="s">
        <v>476</v>
      </c>
      <c r="B592" t="s">
        <v>483</v>
      </c>
      <c r="C592" t="s">
        <v>484</v>
      </c>
      <c r="D592" t="str">
        <f t="shared" si="9"/>
        <v>17</v>
      </c>
      <c r="E592" t="s">
        <v>355</v>
      </c>
      <c r="F592" t="s">
        <v>410</v>
      </c>
      <c r="G592" s="5">
        <v>-300</v>
      </c>
    </row>
    <row r="593" spans="1:7" x14ac:dyDescent="0.2">
      <c r="A593" t="s">
        <v>476</v>
      </c>
      <c r="B593" t="s">
        <v>483</v>
      </c>
      <c r="C593" t="s">
        <v>496</v>
      </c>
      <c r="D593" t="str">
        <f t="shared" si="9"/>
        <v>10</v>
      </c>
      <c r="E593" t="s">
        <v>320</v>
      </c>
      <c r="F593" t="s">
        <v>377</v>
      </c>
      <c r="G593" s="5">
        <v>366</v>
      </c>
    </row>
    <row r="594" spans="1:7" x14ac:dyDescent="0.2">
      <c r="A594" t="s">
        <v>476</v>
      </c>
      <c r="B594" t="s">
        <v>483</v>
      </c>
      <c r="C594" t="s">
        <v>496</v>
      </c>
      <c r="D594" t="str">
        <f t="shared" si="9"/>
        <v>10</v>
      </c>
      <c r="E594" t="s">
        <v>485</v>
      </c>
      <c r="F594" t="s">
        <v>377</v>
      </c>
      <c r="G594" s="5">
        <v>2802</v>
      </c>
    </row>
    <row r="595" spans="1:7" x14ac:dyDescent="0.2">
      <c r="A595" t="s">
        <v>476</v>
      </c>
      <c r="B595" t="s">
        <v>483</v>
      </c>
      <c r="C595" t="s">
        <v>496</v>
      </c>
      <c r="D595" t="str">
        <f t="shared" si="9"/>
        <v>10</v>
      </c>
      <c r="E595" t="s">
        <v>324</v>
      </c>
      <c r="F595" t="s">
        <v>377</v>
      </c>
      <c r="G595" s="5">
        <v>423</v>
      </c>
    </row>
    <row r="596" spans="1:7" x14ac:dyDescent="0.2">
      <c r="A596" t="s">
        <v>476</v>
      </c>
      <c r="B596" t="s">
        <v>483</v>
      </c>
      <c r="C596" t="s">
        <v>496</v>
      </c>
      <c r="D596" t="str">
        <f t="shared" si="9"/>
        <v>10</v>
      </c>
      <c r="E596" t="s">
        <v>326</v>
      </c>
      <c r="F596" t="s">
        <v>377</v>
      </c>
      <c r="G596" s="5">
        <v>506</v>
      </c>
    </row>
    <row r="597" spans="1:7" x14ac:dyDescent="0.2">
      <c r="A597" t="s">
        <v>476</v>
      </c>
      <c r="B597" t="s">
        <v>483</v>
      </c>
      <c r="C597" t="s">
        <v>496</v>
      </c>
      <c r="D597" t="str">
        <f t="shared" si="9"/>
        <v>11</v>
      </c>
      <c r="E597" t="s">
        <v>398</v>
      </c>
      <c r="F597" t="s">
        <v>377</v>
      </c>
      <c r="G597" s="5">
        <v>30</v>
      </c>
    </row>
    <row r="598" spans="1:7" x14ac:dyDescent="0.2">
      <c r="A598" t="s">
        <v>476</v>
      </c>
      <c r="B598" t="s">
        <v>483</v>
      </c>
      <c r="C598" t="s">
        <v>496</v>
      </c>
      <c r="D598" t="str">
        <f t="shared" si="9"/>
        <v>11</v>
      </c>
      <c r="E598" t="s">
        <v>487</v>
      </c>
      <c r="F598" t="s">
        <v>377</v>
      </c>
      <c r="G598" s="5">
        <v>5</v>
      </c>
    </row>
    <row r="599" spans="1:7" x14ac:dyDescent="0.2">
      <c r="A599" t="s">
        <v>476</v>
      </c>
      <c r="B599" t="s">
        <v>483</v>
      </c>
      <c r="C599" t="s">
        <v>496</v>
      </c>
      <c r="D599" t="str">
        <f t="shared" si="9"/>
        <v>11</v>
      </c>
      <c r="E599" t="s">
        <v>489</v>
      </c>
      <c r="F599" t="s">
        <v>377</v>
      </c>
      <c r="G599" s="5">
        <v>10</v>
      </c>
    </row>
    <row r="600" spans="1:7" x14ac:dyDescent="0.2">
      <c r="A600" t="s">
        <v>476</v>
      </c>
      <c r="B600" t="s">
        <v>483</v>
      </c>
      <c r="C600" t="s">
        <v>496</v>
      </c>
      <c r="D600" t="str">
        <f t="shared" si="9"/>
        <v>11</v>
      </c>
      <c r="E600" t="s">
        <v>328</v>
      </c>
      <c r="F600" t="s">
        <v>377</v>
      </c>
      <c r="G600" s="5">
        <v>15</v>
      </c>
    </row>
    <row r="601" spans="1:7" x14ac:dyDescent="0.2">
      <c r="A601" t="s">
        <v>476</v>
      </c>
      <c r="B601" t="s">
        <v>483</v>
      </c>
      <c r="C601" t="s">
        <v>496</v>
      </c>
      <c r="D601" t="str">
        <f t="shared" si="9"/>
        <v>11</v>
      </c>
      <c r="E601" t="s">
        <v>330</v>
      </c>
      <c r="F601" t="s">
        <v>377</v>
      </c>
      <c r="G601" s="5">
        <v>5</v>
      </c>
    </row>
    <row r="602" spans="1:7" x14ac:dyDescent="0.2">
      <c r="A602" t="s">
        <v>476</v>
      </c>
      <c r="B602" t="s">
        <v>483</v>
      </c>
      <c r="C602" t="s">
        <v>496</v>
      </c>
      <c r="D602" t="str">
        <f t="shared" si="9"/>
        <v>11</v>
      </c>
      <c r="E602" t="s">
        <v>331</v>
      </c>
      <c r="F602" t="s">
        <v>377</v>
      </c>
      <c r="G602" s="5">
        <v>5</v>
      </c>
    </row>
    <row r="603" spans="1:7" x14ac:dyDescent="0.2">
      <c r="A603" t="s">
        <v>476</v>
      </c>
      <c r="B603" t="s">
        <v>483</v>
      </c>
      <c r="C603" t="s">
        <v>496</v>
      </c>
      <c r="D603" t="str">
        <f t="shared" si="9"/>
        <v>11</v>
      </c>
      <c r="E603" t="s">
        <v>332</v>
      </c>
      <c r="F603" t="s">
        <v>377</v>
      </c>
      <c r="G603" s="5">
        <v>2</v>
      </c>
    </row>
    <row r="604" spans="1:7" x14ac:dyDescent="0.2">
      <c r="A604" t="s">
        <v>476</v>
      </c>
      <c r="B604" t="s">
        <v>483</v>
      </c>
      <c r="C604" t="s">
        <v>496</v>
      </c>
      <c r="D604" t="str">
        <f t="shared" si="9"/>
        <v>11</v>
      </c>
      <c r="E604" t="s">
        <v>334</v>
      </c>
      <c r="F604" t="s">
        <v>377</v>
      </c>
      <c r="G604" s="5">
        <v>3</v>
      </c>
    </row>
    <row r="605" spans="1:7" x14ac:dyDescent="0.2">
      <c r="A605" t="s">
        <v>476</v>
      </c>
      <c r="B605" t="s">
        <v>497</v>
      </c>
      <c r="C605" t="s">
        <v>498</v>
      </c>
      <c r="D605" t="str">
        <f t="shared" si="9"/>
        <v>10</v>
      </c>
      <c r="E605" t="s">
        <v>320</v>
      </c>
      <c r="F605" t="s">
        <v>377</v>
      </c>
      <c r="G605" s="5">
        <v>2565</v>
      </c>
    </row>
    <row r="606" spans="1:7" x14ac:dyDescent="0.2">
      <c r="A606" t="s">
        <v>476</v>
      </c>
      <c r="B606" t="s">
        <v>497</v>
      </c>
      <c r="C606" t="s">
        <v>498</v>
      </c>
      <c r="D606" t="str">
        <f t="shared" si="9"/>
        <v>10</v>
      </c>
      <c r="E606" t="s">
        <v>320</v>
      </c>
      <c r="F606" t="s">
        <v>410</v>
      </c>
      <c r="G606" s="5">
        <v>686</v>
      </c>
    </row>
    <row r="607" spans="1:7" x14ac:dyDescent="0.2">
      <c r="A607" t="s">
        <v>476</v>
      </c>
      <c r="B607" t="s">
        <v>497</v>
      </c>
      <c r="C607" t="s">
        <v>498</v>
      </c>
      <c r="D607" t="str">
        <f t="shared" si="9"/>
        <v>10</v>
      </c>
      <c r="E607" t="s">
        <v>485</v>
      </c>
      <c r="F607" t="s">
        <v>377</v>
      </c>
      <c r="G607" s="5">
        <v>9089</v>
      </c>
    </row>
    <row r="608" spans="1:7" x14ac:dyDescent="0.2">
      <c r="A608" t="s">
        <v>476</v>
      </c>
      <c r="B608" t="s">
        <v>497</v>
      </c>
      <c r="C608" t="s">
        <v>498</v>
      </c>
      <c r="D608" t="str">
        <f t="shared" si="9"/>
        <v>10</v>
      </c>
      <c r="E608" t="s">
        <v>486</v>
      </c>
      <c r="F608" t="s">
        <v>377</v>
      </c>
      <c r="G608" s="5">
        <v>440</v>
      </c>
    </row>
    <row r="609" spans="1:7" x14ac:dyDescent="0.2">
      <c r="A609" t="s">
        <v>476</v>
      </c>
      <c r="B609" t="s">
        <v>497</v>
      </c>
      <c r="C609" t="s">
        <v>498</v>
      </c>
      <c r="D609" t="str">
        <f t="shared" si="9"/>
        <v>10</v>
      </c>
      <c r="E609" t="s">
        <v>324</v>
      </c>
      <c r="F609" t="s">
        <v>377</v>
      </c>
      <c r="G609" s="5">
        <v>1662</v>
      </c>
    </row>
    <row r="610" spans="1:7" x14ac:dyDescent="0.2">
      <c r="A610" t="s">
        <v>476</v>
      </c>
      <c r="B610" t="s">
        <v>497</v>
      </c>
      <c r="C610" t="s">
        <v>498</v>
      </c>
      <c r="D610" t="str">
        <f t="shared" si="9"/>
        <v>10</v>
      </c>
      <c r="E610" t="s">
        <v>324</v>
      </c>
      <c r="F610" t="s">
        <v>410</v>
      </c>
      <c r="G610" s="5">
        <v>110</v>
      </c>
    </row>
    <row r="611" spans="1:7" x14ac:dyDescent="0.2">
      <c r="A611" t="s">
        <v>476</v>
      </c>
      <c r="B611" t="s">
        <v>497</v>
      </c>
      <c r="C611" t="s">
        <v>498</v>
      </c>
      <c r="D611" t="str">
        <f t="shared" si="9"/>
        <v>10</v>
      </c>
      <c r="E611" t="s">
        <v>326</v>
      </c>
      <c r="F611" t="s">
        <v>377</v>
      </c>
      <c r="G611" s="5">
        <v>1940</v>
      </c>
    </row>
    <row r="612" spans="1:7" x14ac:dyDescent="0.2">
      <c r="A612" t="s">
        <v>476</v>
      </c>
      <c r="B612" t="s">
        <v>497</v>
      </c>
      <c r="C612" t="s">
        <v>498</v>
      </c>
      <c r="D612" t="str">
        <f t="shared" si="9"/>
        <v>10</v>
      </c>
      <c r="E612" t="s">
        <v>326</v>
      </c>
      <c r="F612" t="s">
        <v>410</v>
      </c>
      <c r="G612" s="5">
        <v>112</v>
      </c>
    </row>
    <row r="613" spans="1:7" x14ac:dyDescent="0.2">
      <c r="A613" t="s">
        <v>476</v>
      </c>
      <c r="B613" t="s">
        <v>497</v>
      </c>
      <c r="C613" t="s">
        <v>498</v>
      </c>
      <c r="D613" t="str">
        <f t="shared" si="9"/>
        <v>11</v>
      </c>
      <c r="E613" t="s">
        <v>344</v>
      </c>
      <c r="F613" t="s">
        <v>377</v>
      </c>
      <c r="G613" s="5">
        <v>25</v>
      </c>
    </row>
    <row r="614" spans="1:7" x14ac:dyDescent="0.2">
      <c r="A614" t="s">
        <v>476</v>
      </c>
      <c r="B614" t="s">
        <v>497</v>
      </c>
      <c r="C614" t="s">
        <v>498</v>
      </c>
      <c r="D614" t="str">
        <f t="shared" si="9"/>
        <v>11</v>
      </c>
      <c r="E614" t="s">
        <v>344</v>
      </c>
      <c r="F614" t="s">
        <v>410</v>
      </c>
      <c r="G614" s="5">
        <v>5</v>
      </c>
    </row>
    <row r="615" spans="1:7" x14ac:dyDescent="0.2">
      <c r="A615" t="s">
        <v>476</v>
      </c>
      <c r="B615" t="s">
        <v>497</v>
      </c>
      <c r="C615" t="s">
        <v>498</v>
      </c>
      <c r="D615" t="str">
        <f t="shared" si="9"/>
        <v>11</v>
      </c>
      <c r="E615" t="s">
        <v>398</v>
      </c>
      <c r="F615" t="s">
        <v>377</v>
      </c>
      <c r="G615" s="5">
        <v>260</v>
      </c>
    </row>
    <row r="616" spans="1:7" x14ac:dyDescent="0.2">
      <c r="A616" t="s">
        <v>476</v>
      </c>
      <c r="B616" t="s">
        <v>497</v>
      </c>
      <c r="C616" t="s">
        <v>498</v>
      </c>
      <c r="D616" t="str">
        <f t="shared" si="9"/>
        <v>11</v>
      </c>
      <c r="E616" t="s">
        <v>487</v>
      </c>
      <c r="F616" t="s">
        <v>377</v>
      </c>
      <c r="G616" s="5">
        <v>55</v>
      </c>
    </row>
    <row r="617" spans="1:7" x14ac:dyDescent="0.2">
      <c r="A617" t="s">
        <v>476</v>
      </c>
      <c r="B617" t="s">
        <v>497</v>
      </c>
      <c r="C617" t="s">
        <v>498</v>
      </c>
      <c r="D617" t="str">
        <f t="shared" si="9"/>
        <v>11</v>
      </c>
      <c r="E617" t="s">
        <v>488</v>
      </c>
      <c r="F617" t="s">
        <v>377</v>
      </c>
      <c r="G617" s="5">
        <v>20</v>
      </c>
    </row>
    <row r="618" spans="1:7" x14ac:dyDescent="0.2">
      <c r="A618" t="s">
        <v>476</v>
      </c>
      <c r="B618" t="s">
        <v>497</v>
      </c>
      <c r="C618" t="s">
        <v>498</v>
      </c>
      <c r="D618" t="str">
        <f t="shared" si="9"/>
        <v>11</v>
      </c>
      <c r="E618" t="s">
        <v>489</v>
      </c>
      <c r="F618" t="s">
        <v>410</v>
      </c>
      <c r="G618" s="5">
        <v>10</v>
      </c>
    </row>
    <row r="619" spans="1:7" x14ac:dyDescent="0.2">
      <c r="A619" t="s">
        <v>476</v>
      </c>
      <c r="B619" t="s">
        <v>497</v>
      </c>
      <c r="C619" t="s">
        <v>498</v>
      </c>
      <c r="D619" t="str">
        <f t="shared" si="9"/>
        <v>11</v>
      </c>
      <c r="E619" t="s">
        <v>490</v>
      </c>
      <c r="F619" t="s">
        <v>377</v>
      </c>
      <c r="G619" s="5">
        <v>25</v>
      </c>
    </row>
    <row r="620" spans="1:7" x14ac:dyDescent="0.2">
      <c r="A620" t="s">
        <v>476</v>
      </c>
      <c r="B620" t="s">
        <v>497</v>
      </c>
      <c r="C620" t="s">
        <v>498</v>
      </c>
      <c r="D620" t="str">
        <f t="shared" si="9"/>
        <v>11</v>
      </c>
      <c r="E620" t="s">
        <v>480</v>
      </c>
      <c r="F620" t="s">
        <v>377</v>
      </c>
      <c r="G620" s="5">
        <v>25</v>
      </c>
    </row>
    <row r="621" spans="1:7" x14ac:dyDescent="0.2">
      <c r="A621" t="s">
        <v>476</v>
      </c>
      <c r="B621" t="s">
        <v>497</v>
      </c>
      <c r="C621" t="s">
        <v>498</v>
      </c>
      <c r="D621" t="str">
        <f t="shared" si="9"/>
        <v>11</v>
      </c>
      <c r="E621" t="s">
        <v>405</v>
      </c>
      <c r="F621" t="s">
        <v>377</v>
      </c>
      <c r="G621" s="5">
        <v>20</v>
      </c>
    </row>
    <row r="622" spans="1:7" x14ac:dyDescent="0.2">
      <c r="A622" t="s">
        <v>476</v>
      </c>
      <c r="B622" t="s">
        <v>497</v>
      </c>
      <c r="C622" t="s">
        <v>498</v>
      </c>
      <c r="D622" t="str">
        <f t="shared" si="9"/>
        <v>11</v>
      </c>
      <c r="E622" t="s">
        <v>405</v>
      </c>
      <c r="F622" t="s">
        <v>410</v>
      </c>
      <c r="G622" s="5">
        <v>15</v>
      </c>
    </row>
    <row r="623" spans="1:7" x14ac:dyDescent="0.2">
      <c r="A623" t="s">
        <v>476</v>
      </c>
      <c r="B623" t="s">
        <v>497</v>
      </c>
      <c r="C623" t="s">
        <v>498</v>
      </c>
      <c r="D623" t="str">
        <f t="shared" si="9"/>
        <v>11</v>
      </c>
      <c r="E623" t="s">
        <v>328</v>
      </c>
      <c r="F623" t="s">
        <v>377</v>
      </c>
      <c r="G623" s="5">
        <v>70</v>
      </c>
    </row>
    <row r="624" spans="1:7" x14ac:dyDescent="0.2">
      <c r="A624" t="s">
        <v>476</v>
      </c>
      <c r="B624" t="s">
        <v>497</v>
      </c>
      <c r="C624" t="s">
        <v>498</v>
      </c>
      <c r="D624" t="str">
        <f t="shared" si="9"/>
        <v>11</v>
      </c>
      <c r="E624" t="s">
        <v>392</v>
      </c>
      <c r="F624" t="s">
        <v>377</v>
      </c>
      <c r="G624" s="5">
        <v>10</v>
      </c>
    </row>
    <row r="625" spans="1:7" x14ac:dyDescent="0.2">
      <c r="A625" t="s">
        <v>476</v>
      </c>
      <c r="B625" t="s">
        <v>497</v>
      </c>
      <c r="C625" t="s">
        <v>498</v>
      </c>
      <c r="D625" t="str">
        <f t="shared" si="9"/>
        <v>11</v>
      </c>
      <c r="E625" t="s">
        <v>360</v>
      </c>
      <c r="F625" t="s">
        <v>377</v>
      </c>
      <c r="G625" s="5">
        <v>5</v>
      </c>
    </row>
    <row r="626" spans="1:7" x14ac:dyDescent="0.2">
      <c r="A626" t="s">
        <v>476</v>
      </c>
      <c r="B626" t="s">
        <v>497</v>
      </c>
      <c r="C626" t="s">
        <v>498</v>
      </c>
      <c r="D626" t="str">
        <f t="shared" si="9"/>
        <v>11</v>
      </c>
      <c r="E626" t="s">
        <v>330</v>
      </c>
      <c r="F626" t="s">
        <v>377</v>
      </c>
      <c r="G626" s="5">
        <v>60</v>
      </c>
    </row>
    <row r="627" spans="1:7" x14ac:dyDescent="0.2">
      <c r="A627" t="s">
        <v>476</v>
      </c>
      <c r="B627" t="s">
        <v>497</v>
      </c>
      <c r="C627" t="s">
        <v>498</v>
      </c>
      <c r="D627" t="str">
        <f t="shared" si="9"/>
        <v>11</v>
      </c>
      <c r="E627" t="s">
        <v>331</v>
      </c>
      <c r="F627" t="s">
        <v>377</v>
      </c>
      <c r="G627" s="5">
        <v>5</v>
      </c>
    </row>
    <row r="628" spans="1:7" x14ac:dyDescent="0.2">
      <c r="A628" t="s">
        <v>476</v>
      </c>
      <c r="B628" t="s">
        <v>497</v>
      </c>
      <c r="C628" t="s">
        <v>498</v>
      </c>
      <c r="D628" t="str">
        <f t="shared" si="9"/>
        <v>11</v>
      </c>
      <c r="E628" t="s">
        <v>438</v>
      </c>
      <c r="F628" t="s">
        <v>377</v>
      </c>
      <c r="G628" s="5">
        <v>26</v>
      </c>
    </row>
    <row r="629" spans="1:7" x14ac:dyDescent="0.2">
      <c r="A629" t="s">
        <v>476</v>
      </c>
      <c r="B629" t="s">
        <v>497</v>
      </c>
      <c r="C629" t="s">
        <v>498</v>
      </c>
      <c r="D629" t="str">
        <f t="shared" si="9"/>
        <v>11</v>
      </c>
      <c r="E629" t="s">
        <v>474</v>
      </c>
      <c r="F629" t="s">
        <v>413</v>
      </c>
      <c r="G629" s="5">
        <v>350</v>
      </c>
    </row>
    <row r="630" spans="1:7" x14ac:dyDescent="0.2">
      <c r="A630" t="s">
        <v>476</v>
      </c>
      <c r="B630" t="s">
        <v>497</v>
      </c>
      <c r="C630" t="s">
        <v>498</v>
      </c>
      <c r="D630" t="str">
        <f t="shared" si="9"/>
        <v>11</v>
      </c>
      <c r="E630" t="s">
        <v>499</v>
      </c>
      <c r="F630" t="s">
        <v>377</v>
      </c>
      <c r="G630" s="5">
        <v>5</v>
      </c>
    </row>
    <row r="631" spans="1:7" x14ac:dyDescent="0.2">
      <c r="A631" t="s">
        <v>476</v>
      </c>
      <c r="B631" t="s">
        <v>497</v>
      </c>
      <c r="C631" t="s">
        <v>498</v>
      </c>
      <c r="D631" t="str">
        <f t="shared" si="9"/>
        <v>11</v>
      </c>
      <c r="E631" t="s">
        <v>494</v>
      </c>
      <c r="F631" t="s">
        <v>377</v>
      </c>
      <c r="G631" s="5">
        <v>70</v>
      </c>
    </row>
    <row r="632" spans="1:7" x14ac:dyDescent="0.2">
      <c r="A632" t="s">
        <v>476</v>
      </c>
      <c r="B632" t="s">
        <v>497</v>
      </c>
      <c r="C632" t="s">
        <v>498</v>
      </c>
      <c r="D632" t="str">
        <f t="shared" si="9"/>
        <v>11</v>
      </c>
      <c r="E632" t="s">
        <v>335</v>
      </c>
      <c r="F632" t="s">
        <v>377</v>
      </c>
      <c r="G632" s="5">
        <v>160</v>
      </c>
    </row>
    <row r="633" spans="1:7" x14ac:dyDescent="0.2">
      <c r="A633" t="s">
        <v>476</v>
      </c>
      <c r="B633" t="s">
        <v>497</v>
      </c>
      <c r="C633" t="s">
        <v>498</v>
      </c>
      <c r="D633" t="str">
        <f t="shared" si="9"/>
        <v>11</v>
      </c>
      <c r="E633" t="s">
        <v>495</v>
      </c>
      <c r="F633" t="s">
        <v>377</v>
      </c>
      <c r="G633" s="5">
        <v>55</v>
      </c>
    </row>
    <row r="634" spans="1:7" x14ac:dyDescent="0.2">
      <c r="A634" t="s">
        <v>476</v>
      </c>
      <c r="B634" t="s">
        <v>497</v>
      </c>
      <c r="C634" t="s">
        <v>498</v>
      </c>
      <c r="D634" t="str">
        <f t="shared" si="9"/>
        <v>12</v>
      </c>
      <c r="E634" t="s">
        <v>336</v>
      </c>
      <c r="F634" t="s">
        <v>377</v>
      </c>
      <c r="G634" s="5">
        <v>135</v>
      </c>
    </row>
    <row r="635" spans="1:7" x14ac:dyDescent="0.2">
      <c r="A635" t="s">
        <v>476</v>
      </c>
      <c r="B635" t="s">
        <v>497</v>
      </c>
      <c r="C635" t="s">
        <v>498</v>
      </c>
      <c r="D635" t="str">
        <f t="shared" si="9"/>
        <v>12</v>
      </c>
      <c r="E635" t="s">
        <v>401</v>
      </c>
      <c r="F635" t="s">
        <v>377</v>
      </c>
      <c r="G635" s="5">
        <v>40</v>
      </c>
    </row>
    <row r="636" spans="1:7" x14ac:dyDescent="0.2">
      <c r="A636" t="s">
        <v>476</v>
      </c>
      <c r="B636" t="s">
        <v>497</v>
      </c>
      <c r="C636" t="s">
        <v>498</v>
      </c>
      <c r="D636" t="str">
        <f t="shared" si="9"/>
        <v>14</v>
      </c>
      <c r="E636" t="s">
        <v>337</v>
      </c>
      <c r="F636" t="s">
        <v>377</v>
      </c>
      <c r="G636" s="5">
        <v>220</v>
      </c>
    </row>
    <row r="637" spans="1:7" x14ac:dyDescent="0.2">
      <c r="A637" t="s">
        <v>476</v>
      </c>
      <c r="B637" t="s">
        <v>497</v>
      </c>
      <c r="C637" t="s">
        <v>498</v>
      </c>
      <c r="D637" t="str">
        <f t="shared" si="9"/>
        <v>16</v>
      </c>
      <c r="E637" t="s">
        <v>443</v>
      </c>
      <c r="F637" t="s">
        <v>410</v>
      </c>
      <c r="G637" s="5">
        <v>-1300</v>
      </c>
    </row>
    <row r="638" spans="1:7" x14ac:dyDescent="0.2">
      <c r="A638" t="s">
        <v>476</v>
      </c>
      <c r="B638" t="s">
        <v>497</v>
      </c>
      <c r="C638" t="s">
        <v>498</v>
      </c>
      <c r="D638" t="str">
        <f t="shared" si="9"/>
        <v>17</v>
      </c>
      <c r="E638" t="s">
        <v>363</v>
      </c>
      <c r="F638" t="s">
        <v>377</v>
      </c>
      <c r="G638" s="5">
        <v>-361</v>
      </c>
    </row>
    <row r="639" spans="1:7" x14ac:dyDescent="0.2">
      <c r="A639" t="s">
        <v>476</v>
      </c>
      <c r="B639" t="s">
        <v>497</v>
      </c>
      <c r="C639" t="s">
        <v>498</v>
      </c>
      <c r="D639" t="str">
        <f t="shared" si="9"/>
        <v>17</v>
      </c>
      <c r="E639" t="s">
        <v>339</v>
      </c>
      <c r="F639" t="s">
        <v>377</v>
      </c>
      <c r="G639" s="5">
        <v>-220</v>
      </c>
    </row>
    <row r="640" spans="1:7" x14ac:dyDescent="0.2">
      <c r="A640" t="s">
        <v>476</v>
      </c>
      <c r="B640" t="s">
        <v>500</v>
      </c>
      <c r="C640" t="s">
        <v>501</v>
      </c>
      <c r="D640" t="str">
        <f t="shared" si="9"/>
        <v>10</v>
      </c>
      <c r="E640" t="s">
        <v>320</v>
      </c>
      <c r="F640" t="s">
        <v>377</v>
      </c>
      <c r="G640" s="5">
        <v>1902</v>
      </c>
    </row>
    <row r="641" spans="1:7" x14ac:dyDescent="0.2">
      <c r="A641" t="s">
        <v>476</v>
      </c>
      <c r="B641" t="s">
        <v>500</v>
      </c>
      <c r="C641" t="s">
        <v>501</v>
      </c>
      <c r="D641" t="str">
        <f t="shared" si="9"/>
        <v>10</v>
      </c>
      <c r="E641" t="s">
        <v>320</v>
      </c>
      <c r="F641" t="s">
        <v>410</v>
      </c>
      <c r="G641" s="5">
        <v>1292</v>
      </c>
    </row>
    <row r="642" spans="1:7" x14ac:dyDescent="0.2">
      <c r="A642" t="s">
        <v>476</v>
      </c>
      <c r="B642" t="s">
        <v>500</v>
      </c>
      <c r="C642" t="s">
        <v>501</v>
      </c>
      <c r="D642" t="str">
        <f t="shared" si="9"/>
        <v>10</v>
      </c>
      <c r="E642" t="s">
        <v>485</v>
      </c>
      <c r="F642" t="s">
        <v>377</v>
      </c>
      <c r="G642" s="5">
        <v>12159</v>
      </c>
    </row>
    <row r="643" spans="1:7" x14ac:dyDescent="0.2">
      <c r="A643" t="s">
        <v>476</v>
      </c>
      <c r="B643" t="s">
        <v>500</v>
      </c>
      <c r="C643" t="s">
        <v>501</v>
      </c>
      <c r="D643" t="str">
        <f t="shared" ref="D643:D706" si="10">LEFT(E643,2)</f>
        <v>10</v>
      </c>
      <c r="E643" t="s">
        <v>486</v>
      </c>
      <c r="F643" t="s">
        <v>377</v>
      </c>
      <c r="G643" s="5">
        <v>100</v>
      </c>
    </row>
    <row r="644" spans="1:7" x14ac:dyDescent="0.2">
      <c r="A644" t="s">
        <v>476</v>
      </c>
      <c r="B644" t="s">
        <v>500</v>
      </c>
      <c r="C644" t="s">
        <v>501</v>
      </c>
      <c r="D644" t="str">
        <f t="shared" si="10"/>
        <v>10</v>
      </c>
      <c r="E644" t="s">
        <v>436</v>
      </c>
      <c r="F644" t="s">
        <v>377</v>
      </c>
      <c r="G644" s="5">
        <v>65</v>
      </c>
    </row>
    <row r="645" spans="1:7" x14ac:dyDescent="0.2">
      <c r="A645" t="s">
        <v>476</v>
      </c>
      <c r="B645" t="s">
        <v>500</v>
      </c>
      <c r="C645" t="s">
        <v>501</v>
      </c>
      <c r="D645" t="str">
        <f t="shared" si="10"/>
        <v>10</v>
      </c>
      <c r="E645" t="s">
        <v>324</v>
      </c>
      <c r="F645" t="s">
        <v>377</v>
      </c>
      <c r="G645" s="5">
        <v>1911</v>
      </c>
    </row>
    <row r="646" spans="1:7" x14ac:dyDescent="0.2">
      <c r="A646" t="s">
        <v>476</v>
      </c>
      <c r="B646" t="s">
        <v>500</v>
      </c>
      <c r="C646" t="s">
        <v>501</v>
      </c>
      <c r="D646" t="str">
        <f t="shared" si="10"/>
        <v>10</v>
      </c>
      <c r="E646" t="s">
        <v>324</v>
      </c>
      <c r="F646" t="s">
        <v>410</v>
      </c>
      <c r="G646" s="5">
        <v>207</v>
      </c>
    </row>
    <row r="647" spans="1:7" x14ac:dyDescent="0.2">
      <c r="A647" t="s">
        <v>476</v>
      </c>
      <c r="B647" t="s">
        <v>500</v>
      </c>
      <c r="C647" t="s">
        <v>501</v>
      </c>
      <c r="D647" t="str">
        <f t="shared" si="10"/>
        <v>10</v>
      </c>
      <c r="E647" t="s">
        <v>325</v>
      </c>
      <c r="F647" t="s">
        <v>377</v>
      </c>
      <c r="G647" s="5">
        <v>28</v>
      </c>
    </row>
    <row r="648" spans="1:7" x14ac:dyDescent="0.2">
      <c r="A648" t="s">
        <v>476</v>
      </c>
      <c r="B648" t="s">
        <v>500</v>
      </c>
      <c r="C648" t="s">
        <v>501</v>
      </c>
      <c r="D648" t="str">
        <f t="shared" si="10"/>
        <v>10</v>
      </c>
      <c r="E648" t="s">
        <v>326</v>
      </c>
      <c r="F648" t="s">
        <v>377</v>
      </c>
      <c r="G648" s="5">
        <v>2275</v>
      </c>
    </row>
    <row r="649" spans="1:7" x14ac:dyDescent="0.2">
      <c r="A649" t="s">
        <v>476</v>
      </c>
      <c r="B649" t="s">
        <v>500</v>
      </c>
      <c r="C649" t="s">
        <v>501</v>
      </c>
      <c r="D649" t="str">
        <f t="shared" si="10"/>
        <v>10</v>
      </c>
      <c r="E649" t="s">
        <v>326</v>
      </c>
      <c r="F649" t="s">
        <v>410</v>
      </c>
      <c r="G649" s="5">
        <v>211</v>
      </c>
    </row>
    <row r="650" spans="1:7" x14ac:dyDescent="0.2">
      <c r="A650" t="s">
        <v>476</v>
      </c>
      <c r="B650" t="s">
        <v>500</v>
      </c>
      <c r="C650" t="s">
        <v>501</v>
      </c>
      <c r="D650" t="str">
        <f t="shared" si="10"/>
        <v>11</v>
      </c>
      <c r="E650" t="s">
        <v>344</v>
      </c>
      <c r="F650" t="s">
        <v>377</v>
      </c>
      <c r="G650" s="5">
        <v>16</v>
      </c>
    </row>
    <row r="651" spans="1:7" x14ac:dyDescent="0.2">
      <c r="A651" t="s">
        <v>476</v>
      </c>
      <c r="B651" t="s">
        <v>500</v>
      </c>
      <c r="C651" t="s">
        <v>501</v>
      </c>
      <c r="D651" t="str">
        <f t="shared" si="10"/>
        <v>11</v>
      </c>
      <c r="E651" t="s">
        <v>398</v>
      </c>
      <c r="F651" t="s">
        <v>377</v>
      </c>
      <c r="G651" s="5">
        <v>200</v>
      </c>
    </row>
    <row r="652" spans="1:7" x14ac:dyDescent="0.2">
      <c r="A652" t="s">
        <v>476</v>
      </c>
      <c r="B652" t="s">
        <v>500</v>
      </c>
      <c r="C652" t="s">
        <v>501</v>
      </c>
      <c r="D652" t="str">
        <f t="shared" si="10"/>
        <v>11</v>
      </c>
      <c r="E652" t="s">
        <v>487</v>
      </c>
      <c r="F652" t="s">
        <v>377</v>
      </c>
      <c r="G652" s="5">
        <v>100</v>
      </c>
    </row>
    <row r="653" spans="1:7" x14ac:dyDescent="0.2">
      <c r="A653" t="s">
        <v>476</v>
      </c>
      <c r="B653" t="s">
        <v>500</v>
      </c>
      <c r="C653" t="s">
        <v>501</v>
      </c>
      <c r="D653" t="str">
        <f t="shared" si="10"/>
        <v>11</v>
      </c>
      <c r="E653" t="s">
        <v>487</v>
      </c>
      <c r="F653" t="s">
        <v>410</v>
      </c>
      <c r="G653" s="5">
        <v>2</v>
      </c>
    </row>
    <row r="654" spans="1:7" x14ac:dyDescent="0.2">
      <c r="A654" t="s">
        <v>476</v>
      </c>
      <c r="B654" t="s">
        <v>500</v>
      </c>
      <c r="C654" t="s">
        <v>501</v>
      </c>
      <c r="D654" t="str">
        <f t="shared" si="10"/>
        <v>11</v>
      </c>
      <c r="E654" t="s">
        <v>488</v>
      </c>
      <c r="F654" t="s">
        <v>377</v>
      </c>
      <c r="G654" s="5">
        <v>35</v>
      </c>
    </row>
    <row r="655" spans="1:7" x14ac:dyDescent="0.2">
      <c r="A655" t="s">
        <v>476</v>
      </c>
      <c r="B655" t="s">
        <v>500</v>
      </c>
      <c r="C655" t="s">
        <v>501</v>
      </c>
      <c r="D655" t="str">
        <f t="shared" si="10"/>
        <v>11</v>
      </c>
      <c r="E655" t="s">
        <v>489</v>
      </c>
      <c r="F655" t="s">
        <v>410</v>
      </c>
      <c r="G655" s="5">
        <v>15</v>
      </c>
    </row>
    <row r="656" spans="1:7" x14ac:dyDescent="0.2">
      <c r="A656" t="s">
        <v>476</v>
      </c>
      <c r="B656" t="s">
        <v>500</v>
      </c>
      <c r="C656" t="s">
        <v>501</v>
      </c>
      <c r="D656" t="str">
        <f t="shared" si="10"/>
        <v>11</v>
      </c>
      <c r="E656" t="s">
        <v>490</v>
      </c>
      <c r="F656" t="s">
        <v>377</v>
      </c>
      <c r="G656" s="5">
        <v>50</v>
      </c>
    </row>
    <row r="657" spans="1:7" x14ac:dyDescent="0.2">
      <c r="A657" t="s">
        <v>476</v>
      </c>
      <c r="B657" t="s">
        <v>500</v>
      </c>
      <c r="C657" t="s">
        <v>501</v>
      </c>
      <c r="D657" t="str">
        <f t="shared" si="10"/>
        <v>11</v>
      </c>
      <c r="E657" t="s">
        <v>480</v>
      </c>
      <c r="F657" t="s">
        <v>377</v>
      </c>
      <c r="G657" s="5">
        <v>25</v>
      </c>
    </row>
    <row r="658" spans="1:7" x14ac:dyDescent="0.2">
      <c r="A658" t="s">
        <v>476</v>
      </c>
      <c r="B658" t="s">
        <v>500</v>
      </c>
      <c r="C658" t="s">
        <v>501</v>
      </c>
      <c r="D658" t="str">
        <f t="shared" si="10"/>
        <v>11</v>
      </c>
      <c r="E658" t="s">
        <v>405</v>
      </c>
      <c r="F658" t="s">
        <v>377</v>
      </c>
      <c r="G658" s="5">
        <v>10</v>
      </c>
    </row>
    <row r="659" spans="1:7" x14ac:dyDescent="0.2">
      <c r="A659" t="s">
        <v>476</v>
      </c>
      <c r="B659" t="s">
        <v>500</v>
      </c>
      <c r="C659" t="s">
        <v>501</v>
      </c>
      <c r="D659" t="str">
        <f t="shared" si="10"/>
        <v>11</v>
      </c>
      <c r="E659" t="s">
        <v>405</v>
      </c>
      <c r="F659" t="s">
        <v>410</v>
      </c>
      <c r="G659" s="5">
        <v>10</v>
      </c>
    </row>
    <row r="660" spans="1:7" x14ac:dyDescent="0.2">
      <c r="A660" t="s">
        <v>476</v>
      </c>
      <c r="B660" t="s">
        <v>500</v>
      </c>
      <c r="C660" t="s">
        <v>501</v>
      </c>
      <c r="D660" t="str">
        <f t="shared" si="10"/>
        <v>11</v>
      </c>
      <c r="E660" t="s">
        <v>327</v>
      </c>
      <c r="F660" t="s">
        <v>377</v>
      </c>
      <c r="G660" s="5">
        <v>10</v>
      </c>
    </row>
    <row r="661" spans="1:7" x14ac:dyDescent="0.2">
      <c r="A661" t="s">
        <v>476</v>
      </c>
      <c r="B661" t="s">
        <v>500</v>
      </c>
      <c r="C661" t="s">
        <v>501</v>
      </c>
      <c r="D661" t="str">
        <f t="shared" si="10"/>
        <v>11</v>
      </c>
      <c r="E661" t="s">
        <v>328</v>
      </c>
      <c r="F661" t="s">
        <v>377</v>
      </c>
      <c r="G661" s="5">
        <v>200</v>
      </c>
    </row>
    <row r="662" spans="1:7" x14ac:dyDescent="0.2">
      <c r="A662" t="s">
        <v>476</v>
      </c>
      <c r="B662" t="s">
        <v>500</v>
      </c>
      <c r="C662" t="s">
        <v>501</v>
      </c>
      <c r="D662" t="str">
        <f t="shared" si="10"/>
        <v>11</v>
      </c>
      <c r="E662" t="s">
        <v>392</v>
      </c>
      <c r="F662" t="s">
        <v>377</v>
      </c>
      <c r="G662" s="5">
        <v>10</v>
      </c>
    </row>
    <row r="663" spans="1:7" x14ac:dyDescent="0.2">
      <c r="A663" t="s">
        <v>476</v>
      </c>
      <c r="B663" t="s">
        <v>500</v>
      </c>
      <c r="C663" t="s">
        <v>501</v>
      </c>
      <c r="D663" t="str">
        <f t="shared" si="10"/>
        <v>11</v>
      </c>
      <c r="E663" t="s">
        <v>360</v>
      </c>
      <c r="F663" t="s">
        <v>377</v>
      </c>
      <c r="G663" s="5">
        <v>2</v>
      </c>
    </row>
    <row r="664" spans="1:7" x14ac:dyDescent="0.2">
      <c r="A664" t="s">
        <v>476</v>
      </c>
      <c r="B664" t="s">
        <v>500</v>
      </c>
      <c r="C664" t="s">
        <v>501</v>
      </c>
      <c r="D664" t="str">
        <f t="shared" si="10"/>
        <v>11</v>
      </c>
      <c r="E664" t="s">
        <v>360</v>
      </c>
      <c r="F664" t="s">
        <v>410</v>
      </c>
      <c r="G664" s="5">
        <v>2</v>
      </c>
    </row>
    <row r="665" spans="1:7" x14ac:dyDescent="0.2">
      <c r="A665" t="s">
        <v>476</v>
      </c>
      <c r="B665" t="s">
        <v>500</v>
      </c>
      <c r="C665" t="s">
        <v>501</v>
      </c>
      <c r="D665" t="str">
        <f t="shared" si="10"/>
        <v>11</v>
      </c>
      <c r="E665" t="s">
        <v>406</v>
      </c>
      <c r="F665" t="s">
        <v>377</v>
      </c>
      <c r="G665" s="5">
        <v>15</v>
      </c>
    </row>
    <row r="666" spans="1:7" x14ac:dyDescent="0.2">
      <c r="A666" t="s">
        <v>476</v>
      </c>
      <c r="B666" t="s">
        <v>500</v>
      </c>
      <c r="C666" t="s">
        <v>501</v>
      </c>
      <c r="D666" t="str">
        <f t="shared" si="10"/>
        <v>11</v>
      </c>
      <c r="E666" t="s">
        <v>406</v>
      </c>
      <c r="F666" t="s">
        <v>410</v>
      </c>
      <c r="G666" s="5">
        <v>5</v>
      </c>
    </row>
    <row r="667" spans="1:7" x14ac:dyDescent="0.2">
      <c r="A667" t="s">
        <v>476</v>
      </c>
      <c r="B667" t="s">
        <v>500</v>
      </c>
      <c r="C667" t="s">
        <v>501</v>
      </c>
      <c r="D667" t="str">
        <f t="shared" si="10"/>
        <v>11</v>
      </c>
      <c r="E667" t="s">
        <v>427</v>
      </c>
      <c r="F667" t="s">
        <v>377</v>
      </c>
      <c r="G667" s="5">
        <v>3</v>
      </c>
    </row>
    <row r="668" spans="1:7" x14ac:dyDescent="0.2">
      <c r="A668" t="s">
        <v>476</v>
      </c>
      <c r="B668" t="s">
        <v>500</v>
      </c>
      <c r="C668" t="s">
        <v>501</v>
      </c>
      <c r="D668" t="str">
        <f t="shared" si="10"/>
        <v>11</v>
      </c>
      <c r="E668" t="s">
        <v>330</v>
      </c>
      <c r="F668" t="s">
        <v>377</v>
      </c>
      <c r="G668" s="5">
        <v>20</v>
      </c>
    </row>
    <row r="669" spans="1:7" x14ac:dyDescent="0.2">
      <c r="A669" t="s">
        <v>476</v>
      </c>
      <c r="B669" t="s">
        <v>500</v>
      </c>
      <c r="C669" t="s">
        <v>501</v>
      </c>
      <c r="D669" t="str">
        <f t="shared" si="10"/>
        <v>11</v>
      </c>
      <c r="E669" t="s">
        <v>331</v>
      </c>
      <c r="F669" t="s">
        <v>377</v>
      </c>
      <c r="G669" s="5">
        <v>5</v>
      </c>
    </row>
    <row r="670" spans="1:7" x14ac:dyDescent="0.2">
      <c r="A670" t="s">
        <v>476</v>
      </c>
      <c r="B670" t="s">
        <v>500</v>
      </c>
      <c r="C670" t="s">
        <v>501</v>
      </c>
      <c r="D670" t="str">
        <f t="shared" si="10"/>
        <v>11</v>
      </c>
      <c r="E670" t="s">
        <v>332</v>
      </c>
      <c r="F670" t="s">
        <v>377</v>
      </c>
      <c r="G670" s="5">
        <v>2</v>
      </c>
    </row>
    <row r="671" spans="1:7" x14ac:dyDescent="0.2">
      <c r="A671" t="s">
        <v>476</v>
      </c>
      <c r="B671" t="s">
        <v>500</v>
      </c>
      <c r="C671" t="s">
        <v>501</v>
      </c>
      <c r="D671" t="str">
        <f t="shared" si="10"/>
        <v>11</v>
      </c>
      <c r="E671" t="s">
        <v>492</v>
      </c>
      <c r="F671" t="s">
        <v>377</v>
      </c>
      <c r="G671" s="5">
        <v>2</v>
      </c>
    </row>
    <row r="672" spans="1:7" x14ac:dyDescent="0.2">
      <c r="A672" t="s">
        <v>476</v>
      </c>
      <c r="B672" t="s">
        <v>500</v>
      </c>
      <c r="C672" t="s">
        <v>501</v>
      </c>
      <c r="D672" t="str">
        <f t="shared" si="10"/>
        <v>11</v>
      </c>
      <c r="E672" t="s">
        <v>492</v>
      </c>
      <c r="F672" t="s">
        <v>410</v>
      </c>
      <c r="G672" s="5">
        <v>3</v>
      </c>
    </row>
    <row r="673" spans="1:7" x14ac:dyDescent="0.2">
      <c r="A673" t="s">
        <v>476</v>
      </c>
      <c r="B673" t="s">
        <v>500</v>
      </c>
      <c r="C673" t="s">
        <v>501</v>
      </c>
      <c r="D673" t="str">
        <f t="shared" si="10"/>
        <v>11</v>
      </c>
      <c r="E673" t="s">
        <v>438</v>
      </c>
      <c r="F673" t="s">
        <v>377</v>
      </c>
      <c r="G673" s="5">
        <v>40</v>
      </c>
    </row>
    <row r="674" spans="1:7" x14ac:dyDescent="0.2">
      <c r="A674" t="s">
        <v>476</v>
      </c>
      <c r="B674" t="s">
        <v>500</v>
      </c>
      <c r="C674" t="s">
        <v>501</v>
      </c>
      <c r="D674" t="str">
        <f t="shared" si="10"/>
        <v>11</v>
      </c>
      <c r="E674" t="s">
        <v>474</v>
      </c>
      <c r="F674" t="s">
        <v>413</v>
      </c>
      <c r="G674" s="5">
        <v>575</v>
      </c>
    </row>
    <row r="675" spans="1:7" x14ac:dyDescent="0.2">
      <c r="A675" t="s">
        <v>476</v>
      </c>
      <c r="B675" t="s">
        <v>500</v>
      </c>
      <c r="C675" t="s">
        <v>501</v>
      </c>
      <c r="D675" t="str">
        <f t="shared" si="10"/>
        <v>11</v>
      </c>
      <c r="E675" t="s">
        <v>494</v>
      </c>
      <c r="F675" t="s">
        <v>377</v>
      </c>
      <c r="G675" s="5">
        <v>150</v>
      </c>
    </row>
    <row r="676" spans="1:7" x14ac:dyDescent="0.2">
      <c r="A676" t="s">
        <v>476</v>
      </c>
      <c r="B676" t="s">
        <v>500</v>
      </c>
      <c r="C676" t="s">
        <v>501</v>
      </c>
      <c r="D676" t="str">
        <f t="shared" si="10"/>
        <v>11</v>
      </c>
      <c r="E676" t="s">
        <v>335</v>
      </c>
      <c r="F676" t="s">
        <v>377</v>
      </c>
      <c r="G676" s="5">
        <v>156</v>
      </c>
    </row>
    <row r="677" spans="1:7" x14ac:dyDescent="0.2">
      <c r="A677" t="s">
        <v>476</v>
      </c>
      <c r="B677" t="s">
        <v>500</v>
      </c>
      <c r="C677" t="s">
        <v>501</v>
      </c>
      <c r="D677" t="str">
        <f t="shared" si="10"/>
        <v>11</v>
      </c>
      <c r="E677" t="s">
        <v>495</v>
      </c>
      <c r="F677" t="s">
        <v>413</v>
      </c>
      <c r="G677" s="5">
        <v>170</v>
      </c>
    </row>
    <row r="678" spans="1:7" x14ac:dyDescent="0.2">
      <c r="A678" t="s">
        <v>476</v>
      </c>
      <c r="B678" t="s">
        <v>500</v>
      </c>
      <c r="C678" t="s">
        <v>501</v>
      </c>
      <c r="D678" t="str">
        <f t="shared" si="10"/>
        <v>12</v>
      </c>
      <c r="E678" t="s">
        <v>336</v>
      </c>
      <c r="F678" t="s">
        <v>377</v>
      </c>
      <c r="G678" s="5">
        <v>150</v>
      </c>
    </row>
    <row r="679" spans="1:7" x14ac:dyDescent="0.2">
      <c r="A679" t="s">
        <v>476</v>
      </c>
      <c r="B679" t="s">
        <v>500</v>
      </c>
      <c r="C679" t="s">
        <v>501</v>
      </c>
      <c r="D679" t="str">
        <f t="shared" si="10"/>
        <v>12</v>
      </c>
      <c r="E679" t="s">
        <v>502</v>
      </c>
      <c r="F679" t="s">
        <v>377</v>
      </c>
      <c r="G679" s="5">
        <v>70</v>
      </c>
    </row>
    <row r="680" spans="1:7" x14ac:dyDescent="0.2">
      <c r="A680" t="s">
        <v>476</v>
      </c>
      <c r="B680" t="s">
        <v>500</v>
      </c>
      <c r="C680" t="s">
        <v>501</v>
      </c>
      <c r="D680" t="str">
        <f t="shared" si="10"/>
        <v>12</v>
      </c>
      <c r="E680" t="s">
        <v>503</v>
      </c>
      <c r="F680" t="s">
        <v>413</v>
      </c>
      <c r="G680" s="5">
        <v>5</v>
      </c>
    </row>
    <row r="681" spans="1:7" x14ac:dyDescent="0.2">
      <c r="A681" t="s">
        <v>476</v>
      </c>
      <c r="B681" t="s">
        <v>500</v>
      </c>
      <c r="C681" t="s">
        <v>501</v>
      </c>
      <c r="D681" t="str">
        <f t="shared" si="10"/>
        <v>12</v>
      </c>
      <c r="E681" t="s">
        <v>401</v>
      </c>
      <c r="F681" t="s">
        <v>377</v>
      </c>
      <c r="G681" s="5">
        <v>60</v>
      </c>
    </row>
    <row r="682" spans="1:7" x14ac:dyDescent="0.2">
      <c r="A682" t="s">
        <v>476</v>
      </c>
      <c r="B682" t="s">
        <v>500</v>
      </c>
      <c r="C682" t="s">
        <v>501</v>
      </c>
      <c r="D682" t="str">
        <f t="shared" si="10"/>
        <v>14</v>
      </c>
      <c r="E682" t="s">
        <v>337</v>
      </c>
      <c r="F682" t="s">
        <v>377</v>
      </c>
      <c r="G682" s="5">
        <v>140</v>
      </c>
    </row>
    <row r="683" spans="1:7" x14ac:dyDescent="0.2">
      <c r="A683" t="s">
        <v>476</v>
      </c>
      <c r="B683" t="s">
        <v>500</v>
      </c>
      <c r="C683" t="s">
        <v>501</v>
      </c>
      <c r="D683" t="str">
        <f t="shared" si="10"/>
        <v>14</v>
      </c>
      <c r="E683" t="s">
        <v>337</v>
      </c>
      <c r="F683" t="s">
        <v>410</v>
      </c>
      <c r="G683" s="5">
        <v>10</v>
      </c>
    </row>
    <row r="684" spans="1:7" x14ac:dyDescent="0.2">
      <c r="A684" t="s">
        <v>476</v>
      </c>
      <c r="B684" t="s">
        <v>500</v>
      </c>
      <c r="C684" t="s">
        <v>501</v>
      </c>
      <c r="D684" t="str">
        <f t="shared" si="10"/>
        <v>14</v>
      </c>
      <c r="E684" t="s">
        <v>337</v>
      </c>
      <c r="F684" t="s">
        <v>413</v>
      </c>
      <c r="G684" s="5">
        <v>180</v>
      </c>
    </row>
    <row r="685" spans="1:7" x14ac:dyDescent="0.2">
      <c r="A685" t="s">
        <v>476</v>
      </c>
      <c r="B685" t="s">
        <v>500</v>
      </c>
      <c r="C685" t="s">
        <v>501</v>
      </c>
      <c r="D685" t="str">
        <f t="shared" si="10"/>
        <v>16</v>
      </c>
      <c r="E685" t="s">
        <v>443</v>
      </c>
      <c r="F685" t="s">
        <v>410</v>
      </c>
      <c r="G685" s="5">
        <v>-1704</v>
      </c>
    </row>
    <row r="686" spans="1:7" x14ac:dyDescent="0.2">
      <c r="A686" t="s">
        <v>476</v>
      </c>
      <c r="B686" t="s">
        <v>500</v>
      </c>
      <c r="C686" t="s">
        <v>501</v>
      </c>
      <c r="D686" t="str">
        <f t="shared" si="10"/>
        <v>16</v>
      </c>
      <c r="E686" t="s">
        <v>382</v>
      </c>
      <c r="F686" t="s">
        <v>410</v>
      </c>
      <c r="G686" s="5">
        <v>-5</v>
      </c>
    </row>
    <row r="687" spans="1:7" x14ac:dyDescent="0.2">
      <c r="A687" t="s">
        <v>476</v>
      </c>
      <c r="B687" t="s">
        <v>500</v>
      </c>
      <c r="C687" t="s">
        <v>501</v>
      </c>
      <c r="D687" t="str">
        <f t="shared" si="10"/>
        <v>16</v>
      </c>
      <c r="E687" t="s">
        <v>504</v>
      </c>
      <c r="F687" t="s">
        <v>377</v>
      </c>
      <c r="G687" s="5">
        <v>-30</v>
      </c>
    </row>
    <row r="688" spans="1:7" x14ac:dyDescent="0.2">
      <c r="A688" t="s">
        <v>476</v>
      </c>
      <c r="B688" t="s">
        <v>500</v>
      </c>
      <c r="C688" t="s">
        <v>501</v>
      </c>
      <c r="D688" t="str">
        <f t="shared" si="10"/>
        <v>17</v>
      </c>
      <c r="E688" t="s">
        <v>363</v>
      </c>
      <c r="F688" t="s">
        <v>377</v>
      </c>
      <c r="G688" s="5">
        <v>-560</v>
      </c>
    </row>
    <row r="689" spans="1:7" x14ac:dyDescent="0.2">
      <c r="A689" t="s">
        <v>476</v>
      </c>
      <c r="B689" t="s">
        <v>500</v>
      </c>
      <c r="C689" t="s">
        <v>501</v>
      </c>
      <c r="D689" t="str">
        <f t="shared" si="10"/>
        <v>17</v>
      </c>
      <c r="E689" t="s">
        <v>339</v>
      </c>
      <c r="F689" t="s">
        <v>377</v>
      </c>
      <c r="G689" s="5">
        <v>-140</v>
      </c>
    </row>
    <row r="690" spans="1:7" x14ac:dyDescent="0.2">
      <c r="A690" t="s">
        <v>476</v>
      </c>
      <c r="B690" t="s">
        <v>500</v>
      </c>
      <c r="C690" t="s">
        <v>501</v>
      </c>
      <c r="D690" t="str">
        <f t="shared" si="10"/>
        <v>17</v>
      </c>
      <c r="E690" t="s">
        <v>339</v>
      </c>
      <c r="F690" t="s">
        <v>410</v>
      </c>
      <c r="G690" s="5">
        <v>-10</v>
      </c>
    </row>
    <row r="691" spans="1:7" x14ac:dyDescent="0.2">
      <c r="A691" t="s">
        <v>476</v>
      </c>
      <c r="B691" t="s">
        <v>500</v>
      </c>
      <c r="C691" t="s">
        <v>501</v>
      </c>
      <c r="D691" t="str">
        <f t="shared" si="10"/>
        <v>17</v>
      </c>
      <c r="E691" t="s">
        <v>339</v>
      </c>
      <c r="F691" t="s">
        <v>413</v>
      </c>
      <c r="G691" s="5">
        <v>-180</v>
      </c>
    </row>
    <row r="692" spans="1:7" x14ac:dyDescent="0.2">
      <c r="A692" t="s">
        <v>476</v>
      </c>
      <c r="B692" t="s">
        <v>505</v>
      </c>
      <c r="C692" t="s">
        <v>506</v>
      </c>
      <c r="D692" t="str">
        <f t="shared" si="10"/>
        <v>10</v>
      </c>
      <c r="E692" t="s">
        <v>320</v>
      </c>
      <c r="F692" t="s">
        <v>377</v>
      </c>
      <c r="G692" s="5">
        <v>1960</v>
      </c>
    </row>
    <row r="693" spans="1:7" x14ac:dyDescent="0.2">
      <c r="A693" t="s">
        <v>476</v>
      </c>
      <c r="B693" t="s">
        <v>505</v>
      </c>
      <c r="C693" t="s">
        <v>506</v>
      </c>
      <c r="D693" t="str">
        <f t="shared" si="10"/>
        <v>10</v>
      </c>
      <c r="E693" t="s">
        <v>320</v>
      </c>
      <c r="F693" t="s">
        <v>410</v>
      </c>
      <c r="G693" s="5">
        <v>704</v>
      </c>
    </row>
    <row r="694" spans="1:7" x14ac:dyDescent="0.2">
      <c r="A694" t="s">
        <v>476</v>
      </c>
      <c r="B694" t="s">
        <v>505</v>
      </c>
      <c r="C694" t="s">
        <v>506</v>
      </c>
      <c r="D694" t="str">
        <f t="shared" si="10"/>
        <v>10</v>
      </c>
      <c r="E694" t="s">
        <v>485</v>
      </c>
      <c r="F694" t="s">
        <v>377</v>
      </c>
      <c r="G694" s="5">
        <v>11098</v>
      </c>
    </row>
    <row r="695" spans="1:7" x14ac:dyDescent="0.2">
      <c r="A695" t="s">
        <v>476</v>
      </c>
      <c r="B695" t="s">
        <v>505</v>
      </c>
      <c r="C695" t="s">
        <v>506</v>
      </c>
      <c r="D695" t="str">
        <f t="shared" si="10"/>
        <v>10</v>
      </c>
      <c r="E695" t="s">
        <v>486</v>
      </c>
      <c r="F695" t="s">
        <v>377</v>
      </c>
      <c r="G695" s="5">
        <v>120</v>
      </c>
    </row>
    <row r="696" spans="1:7" x14ac:dyDescent="0.2">
      <c r="A696" t="s">
        <v>476</v>
      </c>
      <c r="B696" t="s">
        <v>505</v>
      </c>
      <c r="C696" t="s">
        <v>506</v>
      </c>
      <c r="D696" t="str">
        <f t="shared" si="10"/>
        <v>10</v>
      </c>
      <c r="E696" t="s">
        <v>404</v>
      </c>
      <c r="F696" t="s">
        <v>377</v>
      </c>
      <c r="G696" s="5">
        <v>290</v>
      </c>
    </row>
    <row r="697" spans="1:7" x14ac:dyDescent="0.2">
      <c r="A697" t="s">
        <v>476</v>
      </c>
      <c r="B697" t="s">
        <v>505</v>
      </c>
      <c r="C697" t="s">
        <v>506</v>
      </c>
      <c r="D697" t="str">
        <f t="shared" si="10"/>
        <v>10</v>
      </c>
      <c r="E697" t="s">
        <v>404</v>
      </c>
      <c r="F697" t="s">
        <v>410</v>
      </c>
      <c r="G697" s="5">
        <v>30</v>
      </c>
    </row>
    <row r="698" spans="1:7" x14ac:dyDescent="0.2">
      <c r="A698" t="s">
        <v>476</v>
      </c>
      <c r="B698" t="s">
        <v>505</v>
      </c>
      <c r="C698" t="s">
        <v>506</v>
      </c>
      <c r="D698" t="str">
        <f t="shared" si="10"/>
        <v>10</v>
      </c>
      <c r="E698" t="s">
        <v>324</v>
      </c>
      <c r="F698" t="s">
        <v>377</v>
      </c>
      <c r="G698" s="5">
        <v>1776</v>
      </c>
    </row>
    <row r="699" spans="1:7" x14ac:dyDescent="0.2">
      <c r="A699" t="s">
        <v>476</v>
      </c>
      <c r="B699" t="s">
        <v>505</v>
      </c>
      <c r="C699" t="s">
        <v>506</v>
      </c>
      <c r="D699" t="str">
        <f t="shared" si="10"/>
        <v>10</v>
      </c>
      <c r="E699" t="s">
        <v>324</v>
      </c>
      <c r="F699" t="s">
        <v>410</v>
      </c>
      <c r="G699" s="5">
        <v>113</v>
      </c>
    </row>
    <row r="700" spans="1:7" x14ac:dyDescent="0.2">
      <c r="A700" t="s">
        <v>476</v>
      </c>
      <c r="B700" t="s">
        <v>505</v>
      </c>
      <c r="C700" t="s">
        <v>506</v>
      </c>
      <c r="D700" t="str">
        <f t="shared" si="10"/>
        <v>10</v>
      </c>
      <c r="E700" t="s">
        <v>325</v>
      </c>
      <c r="F700" t="s">
        <v>377</v>
      </c>
      <c r="G700" s="5">
        <v>30</v>
      </c>
    </row>
    <row r="701" spans="1:7" x14ac:dyDescent="0.2">
      <c r="A701" t="s">
        <v>476</v>
      </c>
      <c r="B701" t="s">
        <v>505</v>
      </c>
      <c r="C701" t="s">
        <v>506</v>
      </c>
      <c r="D701" t="str">
        <f t="shared" si="10"/>
        <v>10</v>
      </c>
      <c r="E701" t="s">
        <v>326</v>
      </c>
      <c r="F701" t="s">
        <v>377</v>
      </c>
      <c r="G701" s="5">
        <v>2149</v>
      </c>
    </row>
    <row r="702" spans="1:7" x14ac:dyDescent="0.2">
      <c r="A702" t="s">
        <v>476</v>
      </c>
      <c r="B702" t="s">
        <v>505</v>
      </c>
      <c r="C702" t="s">
        <v>506</v>
      </c>
      <c r="D702" t="str">
        <f t="shared" si="10"/>
        <v>10</v>
      </c>
      <c r="E702" t="s">
        <v>326</v>
      </c>
      <c r="F702" t="s">
        <v>410</v>
      </c>
      <c r="G702" s="5">
        <v>119</v>
      </c>
    </row>
    <row r="703" spans="1:7" x14ac:dyDescent="0.2">
      <c r="A703" t="s">
        <v>476</v>
      </c>
      <c r="B703" t="s">
        <v>505</v>
      </c>
      <c r="C703" t="s">
        <v>506</v>
      </c>
      <c r="D703" t="str">
        <f t="shared" si="10"/>
        <v>11</v>
      </c>
      <c r="E703" t="s">
        <v>344</v>
      </c>
      <c r="F703" t="s">
        <v>377</v>
      </c>
      <c r="G703" s="5">
        <v>6</v>
      </c>
    </row>
    <row r="704" spans="1:7" x14ac:dyDescent="0.2">
      <c r="A704" t="s">
        <v>476</v>
      </c>
      <c r="B704" t="s">
        <v>505</v>
      </c>
      <c r="C704" t="s">
        <v>506</v>
      </c>
      <c r="D704" t="str">
        <f t="shared" si="10"/>
        <v>11</v>
      </c>
      <c r="E704" t="s">
        <v>398</v>
      </c>
      <c r="F704" t="s">
        <v>377</v>
      </c>
      <c r="G704" s="5">
        <v>120</v>
      </c>
    </row>
    <row r="705" spans="1:7" x14ac:dyDescent="0.2">
      <c r="A705" t="s">
        <v>476</v>
      </c>
      <c r="B705" t="s">
        <v>505</v>
      </c>
      <c r="C705" t="s">
        <v>506</v>
      </c>
      <c r="D705" t="str">
        <f t="shared" si="10"/>
        <v>11</v>
      </c>
      <c r="E705" t="s">
        <v>487</v>
      </c>
      <c r="F705" t="s">
        <v>377</v>
      </c>
      <c r="G705" s="5">
        <v>45</v>
      </c>
    </row>
    <row r="706" spans="1:7" x14ac:dyDescent="0.2">
      <c r="A706" t="s">
        <v>476</v>
      </c>
      <c r="B706" t="s">
        <v>505</v>
      </c>
      <c r="C706" t="s">
        <v>506</v>
      </c>
      <c r="D706" t="str">
        <f t="shared" si="10"/>
        <v>11</v>
      </c>
      <c r="E706" t="s">
        <v>488</v>
      </c>
      <c r="F706" t="s">
        <v>377</v>
      </c>
      <c r="G706" s="5">
        <v>18</v>
      </c>
    </row>
    <row r="707" spans="1:7" x14ac:dyDescent="0.2">
      <c r="A707" t="s">
        <v>476</v>
      </c>
      <c r="B707" t="s">
        <v>505</v>
      </c>
      <c r="C707" t="s">
        <v>506</v>
      </c>
      <c r="D707" t="str">
        <f t="shared" ref="D707:D770" si="11">LEFT(E707,2)</f>
        <v>11</v>
      </c>
      <c r="E707" t="s">
        <v>489</v>
      </c>
      <c r="F707" t="s">
        <v>410</v>
      </c>
      <c r="G707" s="5">
        <v>6</v>
      </c>
    </row>
    <row r="708" spans="1:7" x14ac:dyDescent="0.2">
      <c r="A708" t="s">
        <v>476</v>
      </c>
      <c r="B708" t="s">
        <v>505</v>
      </c>
      <c r="C708" t="s">
        <v>506</v>
      </c>
      <c r="D708" t="str">
        <f t="shared" si="11"/>
        <v>11</v>
      </c>
      <c r="E708" t="s">
        <v>490</v>
      </c>
      <c r="F708" t="s">
        <v>377</v>
      </c>
      <c r="G708" s="5">
        <v>15</v>
      </c>
    </row>
    <row r="709" spans="1:7" x14ac:dyDescent="0.2">
      <c r="A709" t="s">
        <v>476</v>
      </c>
      <c r="B709" t="s">
        <v>505</v>
      </c>
      <c r="C709" t="s">
        <v>506</v>
      </c>
      <c r="D709" t="str">
        <f t="shared" si="11"/>
        <v>11</v>
      </c>
      <c r="E709" t="s">
        <v>490</v>
      </c>
      <c r="F709" t="s">
        <v>410</v>
      </c>
      <c r="G709" s="5">
        <v>3</v>
      </c>
    </row>
    <row r="710" spans="1:7" x14ac:dyDescent="0.2">
      <c r="A710" t="s">
        <v>476</v>
      </c>
      <c r="B710" t="s">
        <v>505</v>
      </c>
      <c r="C710" t="s">
        <v>506</v>
      </c>
      <c r="D710" t="str">
        <f t="shared" si="11"/>
        <v>11</v>
      </c>
      <c r="E710" t="s">
        <v>480</v>
      </c>
      <c r="F710" t="s">
        <v>377</v>
      </c>
      <c r="G710" s="5">
        <v>4</v>
      </c>
    </row>
    <row r="711" spans="1:7" x14ac:dyDescent="0.2">
      <c r="A711" t="s">
        <v>476</v>
      </c>
      <c r="B711" t="s">
        <v>505</v>
      </c>
      <c r="C711" t="s">
        <v>506</v>
      </c>
      <c r="D711" t="str">
        <f t="shared" si="11"/>
        <v>11</v>
      </c>
      <c r="E711" t="s">
        <v>491</v>
      </c>
      <c r="F711" t="s">
        <v>377</v>
      </c>
      <c r="G711" s="5">
        <v>1</v>
      </c>
    </row>
    <row r="712" spans="1:7" x14ac:dyDescent="0.2">
      <c r="A712" t="s">
        <v>476</v>
      </c>
      <c r="B712" t="s">
        <v>505</v>
      </c>
      <c r="C712" t="s">
        <v>506</v>
      </c>
      <c r="D712" t="str">
        <f t="shared" si="11"/>
        <v>11</v>
      </c>
      <c r="E712" t="s">
        <v>405</v>
      </c>
      <c r="F712" t="s">
        <v>377</v>
      </c>
      <c r="G712" s="5">
        <v>8</v>
      </c>
    </row>
    <row r="713" spans="1:7" x14ac:dyDescent="0.2">
      <c r="A713" t="s">
        <v>476</v>
      </c>
      <c r="B713" t="s">
        <v>505</v>
      </c>
      <c r="C713" t="s">
        <v>506</v>
      </c>
      <c r="D713" t="str">
        <f t="shared" si="11"/>
        <v>11</v>
      </c>
      <c r="E713" t="s">
        <v>405</v>
      </c>
      <c r="F713" t="s">
        <v>410</v>
      </c>
      <c r="G713" s="5">
        <v>15</v>
      </c>
    </row>
    <row r="714" spans="1:7" x14ac:dyDescent="0.2">
      <c r="A714" t="s">
        <v>476</v>
      </c>
      <c r="B714" t="s">
        <v>505</v>
      </c>
      <c r="C714" t="s">
        <v>506</v>
      </c>
      <c r="D714" t="str">
        <f t="shared" si="11"/>
        <v>11</v>
      </c>
      <c r="E714" t="s">
        <v>327</v>
      </c>
      <c r="F714" t="s">
        <v>377</v>
      </c>
      <c r="G714" s="5">
        <v>5</v>
      </c>
    </row>
    <row r="715" spans="1:7" x14ac:dyDescent="0.2">
      <c r="A715" t="s">
        <v>476</v>
      </c>
      <c r="B715" t="s">
        <v>505</v>
      </c>
      <c r="C715" t="s">
        <v>506</v>
      </c>
      <c r="D715" t="str">
        <f t="shared" si="11"/>
        <v>11</v>
      </c>
      <c r="E715" t="s">
        <v>328</v>
      </c>
      <c r="F715" t="s">
        <v>377</v>
      </c>
      <c r="G715" s="5">
        <v>130</v>
      </c>
    </row>
    <row r="716" spans="1:7" x14ac:dyDescent="0.2">
      <c r="A716" t="s">
        <v>476</v>
      </c>
      <c r="B716" t="s">
        <v>505</v>
      </c>
      <c r="C716" t="s">
        <v>506</v>
      </c>
      <c r="D716" t="str">
        <f t="shared" si="11"/>
        <v>11</v>
      </c>
      <c r="E716" t="s">
        <v>328</v>
      </c>
      <c r="F716" t="s">
        <v>410</v>
      </c>
      <c r="G716" s="5">
        <v>2</v>
      </c>
    </row>
    <row r="717" spans="1:7" x14ac:dyDescent="0.2">
      <c r="A717" t="s">
        <v>476</v>
      </c>
      <c r="B717" t="s">
        <v>505</v>
      </c>
      <c r="C717" t="s">
        <v>506</v>
      </c>
      <c r="D717" t="str">
        <f t="shared" si="11"/>
        <v>11</v>
      </c>
      <c r="E717" t="s">
        <v>392</v>
      </c>
      <c r="F717" t="s">
        <v>377</v>
      </c>
      <c r="G717" s="5">
        <v>6</v>
      </c>
    </row>
    <row r="718" spans="1:7" x14ac:dyDescent="0.2">
      <c r="A718" t="s">
        <v>476</v>
      </c>
      <c r="B718" t="s">
        <v>505</v>
      </c>
      <c r="C718" t="s">
        <v>506</v>
      </c>
      <c r="D718" t="str">
        <f t="shared" si="11"/>
        <v>11</v>
      </c>
      <c r="E718" t="s">
        <v>360</v>
      </c>
      <c r="F718" t="s">
        <v>377</v>
      </c>
      <c r="G718" s="5">
        <v>6</v>
      </c>
    </row>
    <row r="719" spans="1:7" x14ac:dyDescent="0.2">
      <c r="A719" t="s">
        <v>476</v>
      </c>
      <c r="B719" t="s">
        <v>505</v>
      </c>
      <c r="C719" t="s">
        <v>506</v>
      </c>
      <c r="D719" t="str">
        <f t="shared" si="11"/>
        <v>11</v>
      </c>
      <c r="E719" t="s">
        <v>427</v>
      </c>
      <c r="F719" t="s">
        <v>377</v>
      </c>
      <c r="G719" s="5">
        <v>2</v>
      </c>
    </row>
    <row r="720" spans="1:7" x14ac:dyDescent="0.2">
      <c r="A720" t="s">
        <v>476</v>
      </c>
      <c r="B720" t="s">
        <v>505</v>
      </c>
      <c r="C720" t="s">
        <v>506</v>
      </c>
      <c r="D720" t="str">
        <f t="shared" si="11"/>
        <v>11</v>
      </c>
      <c r="E720" t="s">
        <v>330</v>
      </c>
      <c r="F720" t="s">
        <v>377</v>
      </c>
      <c r="G720" s="5">
        <v>25</v>
      </c>
    </row>
    <row r="721" spans="1:7" x14ac:dyDescent="0.2">
      <c r="A721" t="s">
        <v>476</v>
      </c>
      <c r="B721" t="s">
        <v>505</v>
      </c>
      <c r="C721" t="s">
        <v>506</v>
      </c>
      <c r="D721" t="str">
        <f t="shared" si="11"/>
        <v>11</v>
      </c>
      <c r="E721" t="s">
        <v>331</v>
      </c>
      <c r="F721" t="s">
        <v>377</v>
      </c>
      <c r="G721" s="5">
        <v>4</v>
      </c>
    </row>
    <row r="722" spans="1:7" x14ac:dyDescent="0.2">
      <c r="A722" t="s">
        <v>476</v>
      </c>
      <c r="B722" t="s">
        <v>505</v>
      </c>
      <c r="C722" t="s">
        <v>506</v>
      </c>
      <c r="D722" t="str">
        <f t="shared" si="11"/>
        <v>11</v>
      </c>
      <c r="E722" t="s">
        <v>492</v>
      </c>
      <c r="F722" t="s">
        <v>410</v>
      </c>
      <c r="G722" s="5">
        <v>3</v>
      </c>
    </row>
    <row r="723" spans="1:7" x14ac:dyDescent="0.2">
      <c r="A723" t="s">
        <v>476</v>
      </c>
      <c r="B723" t="s">
        <v>505</v>
      </c>
      <c r="C723" t="s">
        <v>506</v>
      </c>
      <c r="D723" t="str">
        <f t="shared" si="11"/>
        <v>11</v>
      </c>
      <c r="E723" t="s">
        <v>438</v>
      </c>
      <c r="F723" t="s">
        <v>377</v>
      </c>
      <c r="G723" s="5">
        <v>33</v>
      </c>
    </row>
    <row r="724" spans="1:7" x14ac:dyDescent="0.2">
      <c r="A724" t="s">
        <v>476</v>
      </c>
      <c r="B724" t="s">
        <v>505</v>
      </c>
      <c r="C724" t="s">
        <v>506</v>
      </c>
      <c r="D724" t="str">
        <f t="shared" si="11"/>
        <v>11</v>
      </c>
      <c r="E724" t="s">
        <v>334</v>
      </c>
      <c r="F724" t="s">
        <v>377</v>
      </c>
      <c r="G724" s="5">
        <v>8</v>
      </c>
    </row>
    <row r="725" spans="1:7" x14ac:dyDescent="0.2">
      <c r="A725" t="s">
        <v>476</v>
      </c>
      <c r="B725" t="s">
        <v>505</v>
      </c>
      <c r="C725" t="s">
        <v>506</v>
      </c>
      <c r="D725" t="str">
        <f t="shared" si="11"/>
        <v>11</v>
      </c>
      <c r="E725" t="s">
        <v>474</v>
      </c>
      <c r="F725" t="s">
        <v>413</v>
      </c>
      <c r="G725" s="5">
        <v>440</v>
      </c>
    </row>
    <row r="726" spans="1:7" x14ac:dyDescent="0.2">
      <c r="A726" t="s">
        <v>476</v>
      </c>
      <c r="B726" t="s">
        <v>505</v>
      </c>
      <c r="C726" t="s">
        <v>506</v>
      </c>
      <c r="D726" t="str">
        <f t="shared" si="11"/>
        <v>11</v>
      </c>
      <c r="E726" t="s">
        <v>494</v>
      </c>
      <c r="F726" t="s">
        <v>377</v>
      </c>
      <c r="G726" s="5">
        <v>130</v>
      </c>
    </row>
    <row r="727" spans="1:7" x14ac:dyDescent="0.2">
      <c r="A727" t="s">
        <v>476</v>
      </c>
      <c r="B727" t="s">
        <v>505</v>
      </c>
      <c r="C727" t="s">
        <v>506</v>
      </c>
      <c r="D727" t="str">
        <f t="shared" si="11"/>
        <v>11</v>
      </c>
      <c r="E727" t="s">
        <v>335</v>
      </c>
      <c r="F727" t="s">
        <v>377</v>
      </c>
      <c r="G727" s="5">
        <v>160</v>
      </c>
    </row>
    <row r="728" spans="1:7" x14ac:dyDescent="0.2">
      <c r="A728" t="s">
        <v>476</v>
      </c>
      <c r="B728" t="s">
        <v>505</v>
      </c>
      <c r="C728" t="s">
        <v>506</v>
      </c>
      <c r="D728" t="str">
        <f t="shared" si="11"/>
        <v>11</v>
      </c>
      <c r="E728" t="s">
        <v>495</v>
      </c>
      <c r="F728" t="s">
        <v>413</v>
      </c>
      <c r="G728" s="5">
        <v>180</v>
      </c>
    </row>
    <row r="729" spans="1:7" x14ac:dyDescent="0.2">
      <c r="A729" t="s">
        <v>476</v>
      </c>
      <c r="B729" t="s">
        <v>505</v>
      </c>
      <c r="C729" t="s">
        <v>506</v>
      </c>
      <c r="D729" t="str">
        <f t="shared" si="11"/>
        <v>12</v>
      </c>
      <c r="E729" t="s">
        <v>336</v>
      </c>
      <c r="F729" t="s">
        <v>377</v>
      </c>
      <c r="G729" s="5">
        <v>125</v>
      </c>
    </row>
    <row r="730" spans="1:7" x14ac:dyDescent="0.2">
      <c r="A730" t="s">
        <v>476</v>
      </c>
      <c r="B730" t="s">
        <v>505</v>
      </c>
      <c r="C730" t="s">
        <v>506</v>
      </c>
      <c r="D730" t="str">
        <f t="shared" si="11"/>
        <v>12</v>
      </c>
      <c r="E730" t="s">
        <v>400</v>
      </c>
      <c r="F730" t="s">
        <v>377</v>
      </c>
      <c r="G730" s="5">
        <v>30</v>
      </c>
    </row>
    <row r="731" spans="1:7" x14ac:dyDescent="0.2">
      <c r="A731" t="s">
        <v>476</v>
      </c>
      <c r="B731" t="s">
        <v>505</v>
      </c>
      <c r="C731" t="s">
        <v>506</v>
      </c>
      <c r="D731" t="str">
        <f t="shared" si="11"/>
        <v>12</v>
      </c>
      <c r="E731" t="s">
        <v>503</v>
      </c>
      <c r="F731" t="s">
        <v>377</v>
      </c>
      <c r="G731" s="5">
        <v>3</v>
      </c>
    </row>
    <row r="732" spans="1:7" x14ac:dyDescent="0.2">
      <c r="A732" t="s">
        <v>476</v>
      </c>
      <c r="B732" t="s">
        <v>505</v>
      </c>
      <c r="C732" t="s">
        <v>506</v>
      </c>
      <c r="D732" t="str">
        <f t="shared" si="11"/>
        <v>12</v>
      </c>
      <c r="E732" t="s">
        <v>401</v>
      </c>
      <c r="F732" t="s">
        <v>377</v>
      </c>
      <c r="G732" s="5">
        <v>15</v>
      </c>
    </row>
    <row r="733" spans="1:7" x14ac:dyDescent="0.2">
      <c r="A733" t="s">
        <v>476</v>
      </c>
      <c r="B733" t="s">
        <v>505</v>
      </c>
      <c r="C733" t="s">
        <v>506</v>
      </c>
      <c r="D733" t="str">
        <f t="shared" si="11"/>
        <v>14</v>
      </c>
      <c r="E733" t="s">
        <v>337</v>
      </c>
      <c r="F733" t="s">
        <v>377</v>
      </c>
      <c r="G733" s="5">
        <v>130</v>
      </c>
    </row>
    <row r="734" spans="1:7" x14ac:dyDescent="0.2">
      <c r="A734" t="s">
        <v>476</v>
      </c>
      <c r="B734" t="s">
        <v>505</v>
      </c>
      <c r="C734" t="s">
        <v>506</v>
      </c>
      <c r="D734" t="str">
        <f t="shared" si="11"/>
        <v>14</v>
      </c>
      <c r="E734" t="s">
        <v>337</v>
      </c>
      <c r="F734" t="s">
        <v>413</v>
      </c>
      <c r="G734" s="5">
        <v>150</v>
      </c>
    </row>
    <row r="735" spans="1:7" x14ac:dyDescent="0.2">
      <c r="A735" t="s">
        <v>476</v>
      </c>
      <c r="B735" t="s">
        <v>505</v>
      </c>
      <c r="C735" t="s">
        <v>506</v>
      </c>
      <c r="D735" t="str">
        <f t="shared" si="11"/>
        <v>16</v>
      </c>
      <c r="E735" t="s">
        <v>443</v>
      </c>
      <c r="F735" t="s">
        <v>410</v>
      </c>
      <c r="G735" s="5">
        <v>-1380</v>
      </c>
    </row>
    <row r="736" spans="1:7" x14ac:dyDescent="0.2">
      <c r="A736" t="s">
        <v>476</v>
      </c>
      <c r="B736" t="s">
        <v>505</v>
      </c>
      <c r="C736" t="s">
        <v>506</v>
      </c>
      <c r="D736" t="str">
        <f t="shared" si="11"/>
        <v>16</v>
      </c>
      <c r="E736" t="s">
        <v>507</v>
      </c>
      <c r="F736" t="s">
        <v>413</v>
      </c>
      <c r="G736" s="5">
        <v>-30</v>
      </c>
    </row>
    <row r="737" spans="1:7" x14ac:dyDescent="0.2">
      <c r="A737" t="s">
        <v>476</v>
      </c>
      <c r="B737" t="s">
        <v>505</v>
      </c>
      <c r="C737" t="s">
        <v>506</v>
      </c>
      <c r="D737" t="str">
        <f t="shared" si="11"/>
        <v>17</v>
      </c>
      <c r="E737" t="s">
        <v>363</v>
      </c>
      <c r="F737" t="s">
        <v>377</v>
      </c>
      <c r="G737" s="5">
        <v>-453</v>
      </c>
    </row>
    <row r="738" spans="1:7" x14ac:dyDescent="0.2">
      <c r="A738" t="s">
        <v>476</v>
      </c>
      <c r="B738" t="s">
        <v>505</v>
      </c>
      <c r="C738" t="s">
        <v>506</v>
      </c>
      <c r="D738" t="str">
        <f t="shared" si="11"/>
        <v>17</v>
      </c>
      <c r="E738" t="s">
        <v>339</v>
      </c>
      <c r="F738" t="s">
        <v>377</v>
      </c>
      <c r="G738" s="5">
        <v>-130</v>
      </c>
    </row>
    <row r="739" spans="1:7" x14ac:dyDescent="0.2">
      <c r="A739" t="s">
        <v>476</v>
      </c>
      <c r="B739" t="s">
        <v>505</v>
      </c>
      <c r="C739" t="s">
        <v>506</v>
      </c>
      <c r="D739" t="str">
        <f t="shared" si="11"/>
        <v>17</v>
      </c>
      <c r="E739" t="s">
        <v>339</v>
      </c>
      <c r="F739" t="s">
        <v>413</v>
      </c>
      <c r="G739" s="5">
        <v>-150</v>
      </c>
    </row>
    <row r="740" spans="1:7" x14ac:dyDescent="0.2">
      <c r="A740" t="s">
        <v>476</v>
      </c>
      <c r="B740" t="s">
        <v>508</v>
      </c>
      <c r="C740" t="s">
        <v>509</v>
      </c>
      <c r="D740" t="str">
        <f t="shared" si="11"/>
        <v>10</v>
      </c>
      <c r="E740" t="s">
        <v>320</v>
      </c>
      <c r="F740" t="s">
        <v>377</v>
      </c>
      <c r="G740" s="5">
        <v>2659</v>
      </c>
    </row>
    <row r="741" spans="1:7" x14ac:dyDescent="0.2">
      <c r="A741" t="s">
        <v>476</v>
      </c>
      <c r="B741" t="s">
        <v>508</v>
      </c>
      <c r="C741" t="s">
        <v>509</v>
      </c>
      <c r="D741" t="str">
        <f t="shared" si="11"/>
        <v>10</v>
      </c>
      <c r="E741" t="s">
        <v>320</v>
      </c>
      <c r="F741" t="s">
        <v>410</v>
      </c>
      <c r="G741" s="5">
        <v>2657</v>
      </c>
    </row>
    <row r="742" spans="1:7" x14ac:dyDescent="0.2">
      <c r="A742" t="s">
        <v>476</v>
      </c>
      <c r="B742" t="s">
        <v>508</v>
      </c>
      <c r="C742" t="s">
        <v>509</v>
      </c>
      <c r="D742" t="str">
        <f t="shared" si="11"/>
        <v>10</v>
      </c>
      <c r="E742" t="s">
        <v>485</v>
      </c>
      <c r="F742" t="s">
        <v>377</v>
      </c>
      <c r="G742" s="5">
        <v>15885</v>
      </c>
    </row>
    <row r="743" spans="1:7" x14ac:dyDescent="0.2">
      <c r="A743" t="s">
        <v>476</v>
      </c>
      <c r="B743" t="s">
        <v>508</v>
      </c>
      <c r="C743" t="s">
        <v>509</v>
      </c>
      <c r="D743" t="str">
        <f t="shared" si="11"/>
        <v>10</v>
      </c>
      <c r="E743" t="s">
        <v>486</v>
      </c>
      <c r="F743" t="s">
        <v>377</v>
      </c>
      <c r="G743" s="5">
        <v>50</v>
      </c>
    </row>
    <row r="744" spans="1:7" x14ac:dyDescent="0.2">
      <c r="A744" t="s">
        <v>476</v>
      </c>
      <c r="B744" t="s">
        <v>508</v>
      </c>
      <c r="C744" t="s">
        <v>509</v>
      </c>
      <c r="D744" t="str">
        <f t="shared" si="11"/>
        <v>10</v>
      </c>
      <c r="E744" t="s">
        <v>404</v>
      </c>
      <c r="F744" t="s">
        <v>377</v>
      </c>
      <c r="G744" s="5">
        <v>210</v>
      </c>
    </row>
    <row r="745" spans="1:7" x14ac:dyDescent="0.2">
      <c r="A745" t="s">
        <v>476</v>
      </c>
      <c r="B745" t="s">
        <v>508</v>
      </c>
      <c r="C745" t="s">
        <v>509</v>
      </c>
      <c r="D745" t="str">
        <f t="shared" si="11"/>
        <v>10</v>
      </c>
      <c r="E745" t="s">
        <v>324</v>
      </c>
      <c r="F745" t="s">
        <v>377</v>
      </c>
      <c r="G745" s="5">
        <v>2498</v>
      </c>
    </row>
    <row r="746" spans="1:7" x14ac:dyDescent="0.2">
      <c r="A746" t="s">
        <v>476</v>
      </c>
      <c r="B746" t="s">
        <v>508</v>
      </c>
      <c r="C746" t="s">
        <v>509</v>
      </c>
      <c r="D746" t="str">
        <f t="shared" si="11"/>
        <v>10</v>
      </c>
      <c r="E746" t="s">
        <v>324</v>
      </c>
      <c r="F746" t="s">
        <v>410</v>
      </c>
      <c r="G746" s="5">
        <v>425</v>
      </c>
    </row>
    <row r="747" spans="1:7" x14ac:dyDescent="0.2">
      <c r="A747" t="s">
        <v>476</v>
      </c>
      <c r="B747" t="s">
        <v>508</v>
      </c>
      <c r="C747" t="s">
        <v>509</v>
      </c>
      <c r="D747" t="str">
        <f t="shared" si="11"/>
        <v>10</v>
      </c>
      <c r="E747" t="s">
        <v>326</v>
      </c>
      <c r="F747" t="s">
        <v>377</v>
      </c>
      <c r="G747" s="5">
        <v>3004</v>
      </c>
    </row>
    <row r="748" spans="1:7" x14ac:dyDescent="0.2">
      <c r="A748" t="s">
        <v>476</v>
      </c>
      <c r="B748" t="s">
        <v>508</v>
      </c>
      <c r="C748" t="s">
        <v>509</v>
      </c>
      <c r="D748" t="str">
        <f t="shared" si="11"/>
        <v>10</v>
      </c>
      <c r="E748" t="s">
        <v>326</v>
      </c>
      <c r="F748" t="s">
        <v>410</v>
      </c>
      <c r="G748" s="5">
        <v>435</v>
      </c>
    </row>
    <row r="749" spans="1:7" x14ac:dyDescent="0.2">
      <c r="A749" t="s">
        <v>476</v>
      </c>
      <c r="B749" t="s">
        <v>508</v>
      </c>
      <c r="C749" t="s">
        <v>509</v>
      </c>
      <c r="D749" t="str">
        <f t="shared" si="11"/>
        <v>11</v>
      </c>
      <c r="E749" t="s">
        <v>344</v>
      </c>
      <c r="F749" t="s">
        <v>377</v>
      </c>
      <c r="G749" s="5">
        <v>8</v>
      </c>
    </row>
    <row r="750" spans="1:7" x14ac:dyDescent="0.2">
      <c r="A750" t="s">
        <v>476</v>
      </c>
      <c r="B750" t="s">
        <v>508</v>
      </c>
      <c r="C750" t="s">
        <v>509</v>
      </c>
      <c r="D750" t="str">
        <f t="shared" si="11"/>
        <v>11</v>
      </c>
      <c r="E750" t="s">
        <v>398</v>
      </c>
      <c r="F750" t="s">
        <v>377</v>
      </c>
      <c r="G750" s="5">
        <v>200</v>
      </c>
    </row>
    <row r="751" spans="1:7" x14ac:dyDescent="0.2">
      <c r="A751" t="s">
        <v>476</v>
      </c>
      <c r="B751" t="s">
        <v>508</v>
      </c>
      <c r="C751" t="s">
        <v>509</v>
      </c>
      <c r="D751" t="str">
        <f t="shared" si="11"/>
        <v>11</v>
      </c>
      <c r="E751" t="s">
        <v>487</v>
      </c>
      <c r="F751" t="s">
        <v>377</v>
      </c>
      <c r="G751" s="5">
        <v>90</v>
      </c>
    </row>
    <row r="752" spans="1:7" x14ac:dyDescent="0.2">
      <c r="A752" t="s">
        <v>476</v>
      </c>
      <c r="B752" t="s">
        <v>508</v>
      </c>
      <c r="C752" t="s">
        <v>509</v>
      </c>
      <c r="D752" t="str">
        <f t="shared" si="11"/>
        <v>11</v>
      </c>
      <c r="E752" t="s">
        <v>488</v>
      </c>
      <c r="F752" t="s">
        <v>377</v>
      </c>
      <c r="G752" s="5">
        <v>20</v>
      </c>
    </row>
    <row r="753" spans="1:7" x14ac:dyDescent="0.2">
      <c r="A753" t="s">
        <v>476</v>
      </c>
      <c r="B753" t="s">
        <v>508</v>
      </c>
      <c r="C753" t="s">
        <v>509</v>
      </c>
      <c r="D753" t="str">
        <f t="shared" si="11"/>
        <v>11</v>
      </c>
      <c r="E753" t="s">
        <v>489</v>
      </c>
      <c r="F753" t="s">
        <v>410</v>
      </c>
      <c r="G753" s="5">
        <v>10</v>
      </c>
    </row>
    <row r="754" spans="1:7" x14ac:dyDescent="0.2">
      <c r="A754" t="s">
        <v>476</v>
      </c>
      <c r="B754" t="s">
        <v>508</v>
      </c>
      <c r="C754" t="s">
        <v>509</v>
      </c>
      <c r="D754" t="str">
        <f t="shared" si="11"/>
        <v>11</v>
      </c>
      <c r="E754" t="s">
        <v>490</v>
      </c>
      <c r="F754" t="s">
        <v>377</v>
      </c>
      <c r="G754" s="5">
        <v>25</v>
      </c>
    </row>
    <row r="755" spans="1:7" x14ac:dyDescent="0.2">
      <c r="A755" t="s">
        <v>476</v>
      </c>
      <c r="B755" t="s">
        <v>508</v>
      </c>
      <c r="C755" t="s">
        <v>509</v>
      </c>
      <c r="D755" t="str">
        <f t="shared" si="11"/>
        <v>11</v>
      </c>
      <c r="E755" t="s">
        <v>480</v>
      </c>
      <c r="F755" t="s">
        <v>377</v>
      </c>
      <c r="G755" s="5">
        <v>20</v>
      </c>
    </row>
    <row r="756" spans="1:7" x14ac:dyDescent="0.2">
      <c r="A756" t="s">
        <v>476</v>
      </c>
      <c r="B756" t="s">
        <v>508</v>
      </c>
      <c r="C756" t="s">
        <v>509</v>
      </c>
      <c r="D756" t="str">
        <f t="shared" si="11"/>
        <v>11</v>
      </c>
      <c r="E756" t="s">
        <v>491</v>
      </c>
      <c r="F756" t="s">
        <v>377</v>
      </c>
      <c r="G756" s="5">
        <v>3</v>
      </c>
    </row>
    <row r="757" spans="1:7" x14ac:dyDescent="0.2">
      <c r="A757" t="s">
        <v>476</v>
      </c>
      <c r="B757" t="s">
        <v>508</v>
      </c>
      <c r="C757" t="s">
        <v>509</v>
      </c>
      <c r="D757" t="str">
        <f t="shared" si="11"/>
        <v>11</v>
      </c>
      <c r="E757" t="s">
        <v>327</v>
      </c>
      <c r="F757" t="s">
        <v>377</v>
      </c>
      <c r="G757" s="5">
        <v>17</v>
      </c>
    </row>
    <row r="758" spans="1:7" x14ac:dyDescent="0.2">
      <c r="A758" t="s">
        <v>476</v>
      </c>
      <c r="B758" t="s">
        <v>508</v>
      </c>
      <c r="C758" t="s">
        <v>509</v>
      </c>
      <c r="D758" t="str">
        <f t="shared" si="11"/>
        <v>11</v>
      </c>
      <c r="E758" t="s">
        <v>328</v>
      </c>
      <c r="F758" t="s">
        <v>377</v>
      </c>
      <c r="G758" s="5">
        <v>140</v>
      </c>
    </row>
    <row r="759" spans="1:7" x14ac:dyDescent="0.2">
      <c r="A759" t="s">
        <v>476</v>
      </c>
      <c r="B759" t="s">
        <v>508</v>
      </c>
      <c r="C759" t="s">
        <v>509</v>
      </c>
      <c r="D759" t="str">
        <f t="shared" si="11"/>
        <v>11</v>
      </c>
      <c r="E759" t="s">
        <v>328</v>
      </c>
      <c r="F759" t="s">
        <v>413</v>
      </c>
      <c r="G759" s="5">
        <v>4</v>
      </c>
    </row>
    <row r="760" spans="1:7" x14ac:dyDescent="0.2">
      <c r="A760" t="s">
        <v>476</v>
      </c>
      <c r="B760" t="s">
        <v>508</v>
      </c>
      <c r="C760" t="s">
        <v>509</v>
      </c>
      <c r="D760" t="str">
        <f t="shared" si="11"/>
        <v>11</v>
      </c>
      <c r="E760" t="s">
        <v>392</v>
      </c>
      <c r="F760" t="s">
        <v>377</v>
      </c>
      <c r="G760" s="5">
        <v>10</v>
      </c>
    </row>
    <row r="761" spans="1:7" x14ac:dyDescent="0.2">
      <c r="A761" t="s">
        <v>476</v>
      </c>
      <c r="B761" t="s">
        <v>508</v>
      </c>
      <c r="C761" t="s">
        <v>509</v>
      </c>
      <c r="D761" t="str">
        <f t="shared" si="11"/>
        <v>11</v>
      </c>
      <c r="E761" t="s">
        <v>360</v>
      </c>
      <c r="F761" t="s">
        <v>377</v>
      </c>
      <c r="G761" s="5">
        <v>2</v>
      </c>
    </row>
    <row r="762" spans="1:7" x14ac:dyDescent="0.2">
      <c r="A762" t="s">
        <v>476</v>
      </c>
      <c r="B762" t="s">
        <v>508</v>
      </c>
      <c r="C762" t="s">
        <v>509</v>
      </c>
      <c r="D762" t="str">
        <f t="shared" si="11"/>
        <v>11</v>
      </c>
      <c r="E762" t="s">
        <v>427</v>
      </c>
      <c r="F762" t="s">
        <v>377</v>
      </c>
      <c r="G762" s="5">
        <v>3</v>
      </c>
    </row>
    <row r="763" spans="1:7" x14ac:dyDescent="0.2">
      <c r="A763" t="s">
        <v>476</v>
      </c>
      <c r="B763" t="s">
        <v>508</v>
      </c>
      <c r="C763" t="s">
        <v>509</v>
      </c>
      <c r="D763" t="str">
        <f t="shared" si="11"/>
        <v>11</v>
      </c>
      <c r="E763" t="s">
        <v>330</v>
      </c>
      <c r="F763" t="s">
        <v>377</v>
      </c>
      <c r="G763" s="5">
        <v>20</v>
      </c>
    </row>
    <row r="764" spans="1:7" x14ac:dyDescent="0.2">
      <c r="A764" t="s">
        <v>476</v>
      </c>
      <c r="B764" t="s">
        <v>508</v>
      </c>
      <c r="C764" t="s">
        <v>509</v>
      </c>
      <c r="D764" t="str">
        <f t="shared" si="11"/>
        <v>11</v>
      </c>
      <c r="E764" t="s">
        <v>331</v>
      </c>
      <c r="F764" t="s">
        <v>377</v>
      </c>
      <c r="G764" s="5">
        <v>15</v>
      </c>
    </row>
    <row r="765" spans="1:7" x14ac:dyDescent="0.2">
      <c r="A765" t="s">
        <v>476</v>
      </c>
      <c r="B765" t="s">
        <v>508</v>
      </c>
      <c r="C765" t="s">
        <v>509</v>
      </c>
      <c r="D765" t="str">
        <f t="shared" si="11"/>
        <v>11</v>
      </c>
      <c r="E765" t="s">
        <v>332</v>
      </c>
      <c r="F765" t="s">
        <v>377</v>
      </c>
      <c r="G765" s="5">
        <v>3</v>
      </c>
    </row>
    <row r="766" spans="1:7" x14ac:dyDescent="0.2">
      <c r="A766" t="s">
        <v>476</v>
      </c>
      <c r="B766" t="s">
        <v>508</v>
      </c>
      <c r="C766" t="s">
        <v>509</v>
      </c>
      <c r="D766" t="str">
        <f t="shared" si="11"/>
        <v>11</v>
      </c>
      <c r="E766" t="s">
        <v>492</v>
      </c>
      <c r="F766" t="s">
        <v>377</v>
      </c>
      <c r="G766" s="5">
        <v>5</v>
      </c>
    </row>
    <row r="767" spans="1:7" x14ac:dyDescent="0.2">
      <c r="A767" t="s">
        <v>476</v>
      </c>
      <c r="B767" t="s">
        <v>508</v>
      </c>
      <c r="C767" t="s">
        <v>509</v>
      </c>
      <c r="D767" t="str">
        <f t="shared" si="11"/>
        <v>11</v>
      </c>
      <c r="E767" t="s">
        <v>438</v>
      </c>
      <c r="F767" t="s">
        <v>377</v>
      </c>
      <c r="G767" s="5">
        <v>25</v>
      </c>
    </row>
    <row r="768" spans="1:7" x14ac:dyDescent="0.2">
      <c r="A768" t="s">
        <v>476</v>
      </c>
      <c r="B768" t="s">
        <v>508</v>
      </c>
      <c r="C768" t="s">
        <v>509</v>
      </c>
      <c r="D768" t="str">
        <f t="shared" si="11"/>
        <v>11</v>
      </c>
      <c r="E768" t="s">
        <v>334</v>
      </c>
      <c r="F768" t="s">
        <v>377</v>
      </c>
      <c r="G768" s="5">
        <v>4</v>
      </c>
    </row>
    <row r="769" spans="1:7" x14ac:dyDescent="0.2">
      <c r="A769" t="s">
        <v>476</v>
      </c>
      <c r="B769" t="s">
        <v>508</v>
      </c>
      <c r="C769" t="s">
        <v>509</v>
      </c>
      <c r="D769" t="str">
        <f t="shared" si="11"/>
        <v>11</v>
      </c>
      <c r="E769" t="s">
        <v>474</v>
      </c>
      <c r="F769" t="s">
        <v>413</v>
      </c>
      <c r="G769" s="5">
        <v>400</v>
      </c>
    </row>
    <row r="770" spans="1:7" x14ac:dyDescent="0.2">
      <c r="A770" t="s">
        <v>476</v>
      </c>
      <c r="B770" t="s">
        <v>508</v>
      </c>
      <c r="C770" t="s">
        <v>509</v>
      </c>
      <c r="D770" t="str">
        <f t="shared" si="11"/>
        <v>11</v>
      </c>
      <c r="E770" t="s">
        <v>494</v>
      </c>
      <c r="F770" t="s">
        <v>377</v>
      </c>
      <c r="G770" s="5">
        <v>130</v>
      </c>
    </row>
    <row r="771" spans="1:7" x14ac:dyDescent="0.2">
      <c r="A771" t="s">
        <v>476</v>
      </c>
      <c r="B771" t="s">
        <v>508</v>
      </c>
      <c r="C771" t="s">
        <v>509</v>
      </c>
      <c r="D771" t="str">
        <f t="shared" ref="D771:D834" si="12">LEFT(E771,2)</f>
        <v>11</v>
      </c>
      <c r="E771" t="s">
        <v>335</v>
      </c>
      <c r="F771" t="s">
        <v>377</v>
      </c>
      <c r="G771" s="5">
        <v>170</v>
      </c>
    </row>
    <row r="772" spans="1:7" x14ac:dyDescent="0.2">
      <c r="A772" t="s">
        <v>476</v>
      </c>
      <c r="B772" t="s">
        <v>508</v>
      </c>
      <c r="C772" t="s">
        <v>509</v>
      </c>
      <c r="D772" t="str">
        <f t="shared" si="12"/>
        <v>11</v>
      </c>
      <c r="E772" t="s">
        <v>495</v>
      </c>
      <c r="F772" t="s">
        <v>413</v>
      </c>
      <c r="G772" s="5">
        <v>190</v>
      </c>
    </row>
    <row r="773" spans="1:7" x14ac:dyDescent="0.2">
      <c r="A773" t="s">
        <v>476</v>
      </c>
      <c r="B773" t="s">
        <v>508</v>
      </c>
      <c r="C773" t="s">
        <v>509</v>
      </c>
      <c r="D773" t="str">
        <f t="shared" si="12"/>
        <v>12</v>
      </c>
      <c r="E773" t="s">
        <v>336</v>
      </c>
      <c r="F773" t="s">
        <v>377</v>
      </c>
      <c r="G773" s="5">
        <v>172</v>
      </c>
    </row>
    <row r="774" spans="1:7" x14ac:dyDescent="0.2">
      <c r="A774" t="s">
        <v>476</v>
      </c>
      <c r="B774" t="s">
        <v>508</v>
      </c>
      <c r="C774" t="s">
        <v>509</v>
      </c>
      <c r="D774" t="str">
        <f t="shared" si="12"/>
        <v>12</v>
      </c>
      <c r="E774" t="s">
        <v>503</v>
      </c>
      <c r="F774" t="s">
        <v>413</v>
      </c>
      <c r="G774" s="5">
        <v>20</v>
      </c>
    </row>
    <row r="775" spans="1:7" x14ac:dyDescent="0.2">
      <c r="A775" t="s">
        <v>476</v>
      </c>
      <c r="B775" t="s">
        <v>508</v>
      </c>
      <c r="C775" t="s">
        <v>509</v>
      </c>
      <c r="D775" t="str">
        <f t="shared" si="12"/>
        <v>12</v>
      </c>
      <c r="E775" t="s">
        <v>401</v>
      </c>
      <c r="F775" t="s">
        <v>377</v>
      </c>
      <c r="G775" s="5">
        <v>60</v>
      </c>
    </row>
    <row r="776" spans="1:7" x14ac:dyDescent="0.2">
      <c r="A776" t="s">
        <v>476</v>
      </c>
      <c r="B776" t="s">
        <v>508</v>
      </c>
      <c r="C776" t="s">
        <v>509</v>
      </c>
      <c r="D776" t="str">
        <f t="shared" si="12"/>
        <v>14</v>
      </c>
      <c r="E776" t="s">
        <v>337</v>
      </c>
      <c r="F776" t="s">
        <v>377</v>
      </c>
      <c r="G776" s="5">
        <v>170</v>
      </c>
    </row>
    <row r="777" spans="1:7" x14ac:dyDescent="0.2">
      <c r="A777" t="s">
        <v>476</v>
      </c>
      <c r="B777" t="s">
        <v>508</v>
      </c>
      <c r="C777" t="s">
        <v>509</v>
      </c>
      <c r="D777" t="str">
        <f t="shared" si="12"/>
        <v>14</v>
      </c>
      <c r="E777" t="s">
        <v>337</v>
      </c>
      <c r="F777" t="s">
        <v>410</v>
      </c>
      <c r="G777" s="5">
        <v>7</v>
      </c>
    </row>
    <row r="778" spans="1:7" x14ac:dyDescent="0.2">
      <c r="A778" t="s">
        <v>476</v>
      </c>
      <c r="B778" t="s">
        <v>508</v>
      </c>
      <c r="C778" t="s">
        <v>509</v>
      </c>
      <c r="D778" t="str">
        <f t="shared" si="12"/>
        <v>14</v>
      </c>
      <c r="E778" t="s">
        <v>337</v>
      </c>
      <c r="F778" t="s">
        <v>413</v>
      </c>
      <c r="G778" s="5">
        <v>165</v>
      </c>
    </row>
    <row r="779" spans="1:7" x14ac:dyDescent="0.2">
      <c r="A779" t="s">
        <v>476</v>
      </c>
      <c r="B779" t="s">
        <v>508</v>
      </c>
      <c r="C779" t="s">
        <v>509</v>
      </c>
      <c r="D779" t="str">
        <f t="shared" si="12"/>
        <v>16</v>
      </c>
      <c r="E779" t="s">
        <v>443</v>
      </c>
      <c r="F779" t="s">
        <v>410</v>
      </c>
      <c r="G779" s="5">
        <v>-2800</v>
      </c>
    </row>
    <row r="780" spans="1:7" x14ac:dyDescent="0.2">
      <c r="A780" t="s">
        <v>476</v>
      </c>
      <c r="B780" t="s">
        <v>508</v>
      </c>
      <c r="C780" t="s">
        <v>509</v>
      </c>
      <c r="D780" t="str">
        <f t="shared" si="12"/>
        <v>16</v>
      </c>
      <c r="E780" t="s">
        <v>507</v>
      </c>
      <c r="F780" t="s">
        <v>377</v>
      </c>
      <c r="G780" s="5">
        <v>-25</v>
      </c>
    </row>
    <row r="781" spans="1:7" x14ac:dyDescent="0.2">
      <c r="A781" t="s">
        <v>476</v>
      </c>
      <c r="B781" t="s">
        <v>508</v>
      </c>
      <c r="C781" t="s">
        <v>509</v>
      </c>
      <c r="D781" t="str">
        <f t="shared" si="12"/>
        <v>16</v>
      </c>
      <c r="E781" t="s">
        <v>504</v>
      </c>
      <c r="F781" t="s">
        <v>377</v>
      </c>
      <c r="G781" s="5">
        <v>-22</v>
      </c>
    </row>
    <row r="782" spans="1:7" x14ac:dyDescent="0.2">
      <c r="A782" t="s">
        <v>476</v>
      </c>
      <c r="B782" t="s">
        <v>508</v>
      </c>
      <c r="C782" t="s">
        <v>509</v>
      </c>
      <c r="D782" t="str">
        <f t="shared" si="12"/>
        <v>17</v>
      </c>
      <c r="E782" t="s">
        <v>363</v>
      </c>
      <c r="F782" t="s">
        <v>377</v>
      </c>
      <c r="G782" s="5">
        <v>-1561</v>
      </c>
    </row>
    <row r="783" spans="1:7" x14ac:dyDescent="0.2">
      <c r="A783" t="s">
        <v>476</v>
      </c>
      <c r="B783" t="s">
        <v>508</v>
      </c>
      <c r="C783" t="s">
        <v>509</v>
      </c>
      <c r="D783" t="str">
        <f t="shared" si="12"/>
        <v>17</v>
      </c>
      <c r="E783" t="s">
        <v>339</v>
      </c>
      <c r="F783" t="s">
        <v>377</v>
      </c>
      <c r="G783" s="5">
        <v>-170</v>
      </c>
    </row>
    <row r="784" spans="1:7" x14ac:dyDescent="0.2">
      <c r="A784" t="s">
        <v>476</v>
      </c>
      <c r="B784" t="s">
        <v>508</v>
      </c>
      <c r="C784" t="s">
        <v>509</v>
      </c>
      <c r="D784" t="str">
        <f t="shared" si="12"/>
        <v>17</v>
      </c>
      <c r="E784" t="s">
        <v>339</v>
      </c>
      <c r="F784" t="s">
        <v>410</v>
      </c>
      <c r="G784" s="5">
        <v>-7</v>
      </c>
    </row>
    <row r="785" spans="1:7" x14ac:dyDescent="0.2">
      <c r="A785" t="s">
        <v>476</v>
      </c>
      <c r="B785" t="s">
        <v>508</v>
      </c>
      <c r="C785" t="s">
        <v>509</v>
      </c>
      <c r="D785" t="str">
        <f t="shared" si="12"/>
        <v>17</v>
      </c>
      <c r="E785" t="s">
        <v>339</v>
      </c>
      <c r="F785" t="s">
        <v>413</v>
      </c>
      <c r="G785" s="5">
        <v>-165</v>
      </c>
    </row>
    <row r="786" spans="1:7" x14ac:dyDescent="0.2">
      <c r="A786" t="s">
        <v>476</v>
      </c>
      <c r="B786" t="s">
        <v>508</v>
      </c>
      <c r="C786" t="s">
        <v>509</v>
      </c>
      <c r="D786" t="str">
        <f t="shared" si="12"/>
        <v>17</v>
      </c>
      <c r="E786" t="s">
        <v>355</v>
      </c>
      <c r="F786" t="s">
        <v>377</v>
      </c>
      <c r="G786" s="5">
        <v>-177</v>
      </c>
    </row>
    <row r="787" spans="1:7" x14ac:dyDescent="0.2">
      <c r="A787" t="s">
        <v>476</v>
      </c>
      <c r="B787" t="s">
        <v>508</v>
      </c>
      <c r="C787" t="s">
        <v>509</v>
      </c>
      <c r="D787" t="str">
        <f t="shared" si="12"/>
        <v>18</v>
      </c>
      <c r="E787" t="s">
        <v>396</v>
      </c>
      <c r="F787" t="s">
        <v>377</v>
      </c>
      <c r="G787" s="5">
        <v>-35</v>
      </c>
    </row>
    <row r="788" spans="1:7" x14ac:dyDescent="0.2">
      <c r="A788" t="s">
        <v>476</v>
      </c>
      <c r="B788" t="s">
        <v>508</v>
      </c>
      <c r="C788" t="s">
        <v>509</v>
      </c>
      <c r="D788" t="str">
        <f t="shared" si="12"/>
        <v>19</v>
      </c>
      <c r="E788" t="s">
        <v>475</v>
      </c>
      <c r="F788" t="s">
        <v>377</v>
      </c>
      <c r="G788" s="5">
        <v>-66</v>
      </c>
    </row>
    <row r="789" spans="1:7" x14ac:dyDescent="0.2">
      <c r="A789" t="s">
        <v>476</v>
      </c>
      <c r="B789" t="s">
        <v>510</v>
      </c>
      <c r="C789" t="s">
        <v>511</v>
      </c>
      <c r="D789" t="str">
        <f t="shared" si="12"/>
        <v>10</v>
      </c>
      <c r="E789" t="s">
        <v>320</v>
      </c>
      <c r="F789" t="s">
        <v>377</v>
      </c>
      <c r="G789" s="5">
        <v>1214</v>
      </c>
    </row>
    <row r="790" spans="1:7" x14ac:dyDescent="0.2">
      <c r="A790" t="s">
        <v>476</v>
      </c>
      <c r="B790" t="s">
        <v>510</v>
      </c>
      <c r="C790" t="s">
        <v>511</v>
      </c>
      <c r="D790" t="str">
        <f t="shared" si="12"/>
        <v>10</v>
      </c>
      <c r="E790" t="s">
        <v>320</v>
      </c>
      <c r="F790" t="s">
        <v>410</v>
      </c>
      <c r="G790" s="5">
        <v>933</v>
      </c>
    </row>
    <row r="791" spans="1:7" x14ac:dyDescent="0.2">
      <c r="A791" t="s">
        <v>476</v>
      </c>
      <c r="B791" t="s">
        <v>510</v>
      </c>
      <c r="C791" t="s">
        <v>511</v>
      </c>
      <c r="D791" t="str">
        <f t="shared" si="12"/>
        <v>10</v>
      </c>
      <c r="E791" t="s">
        <v>485</v>
      </c>
      <c r="F791" t="s">
        <v>377</v>
      </c>
      <c r="G791" s="5">
        <v>7415</v>
      </c>
    </row>
    <row r="792" spans="1:7" x14ac:dyDescent="0.2">
      <c r="A792" t="s">
        <v>476</v>
      </c>
      <c r="B792" t="s">
        <v>510</v>
      </c>
      <c r="C792" t="s">
        <v>511</v>
      </c>
      <c r="D792" t="str">
        <f t="shared" si="12"/>
        <v>10</v>
      </c>
      <c r="E792" t="s">
        <v>486</v>
      </c>
      <c r="F792" t="s">
        <v>377</v>
      </c>
      <c r="G792" s="5">
        <v>120</v>
      </c>
    </row>
    <row r="793" spans="1:7" x14ac:dyDescent="0.2">
      <c r="A793" t="s">
        <v>476</v>
      </c>
      <c r="B793" t="s">
        <v>510</v>
      </c>
      <c r="C793" t="s">
        <v>511</v>
      </c>
      <c r="D793" t="str">
        <f t="shared" si="12"/>
        <v>10</v>
      </c>
      <c r="E793" t="s">
        <v>324</v>
      </c>
      <c r="F793" t="s">
        <v>377</v>
      </c>
      <c r="G793" s="5">
        <v>1177</v>
      </c>
    </row>
    <row r="794" spans="1:7" x14ac:dyDescent="0.2">
      <c r="A794" t="s">
        <v>476</v>
      </c>
      <c r="B794" t="s">
        <v>510</v>
      </c>
      <c r="C794" t="s">
        <v>511</v>
      </c>
      <c r="D794" t="str">
        <f t="shared" si="12"/>
        <v>10</v>
      </c>
      <c r="E794" t="s">
        <v>324</v>
      </c>
      <c r="F794" t="s">
        <v>410</v>
      </c>
      <c r="G794" s="5">
        <v>149</v>
      </c>
    </row>
    <row r="795" spans="1:7" x14ac:dyDescent="0.2">
      <c r="A795" t="s">
        <v>476</v>
      </c>
      <c r="B795" t="s">
        <v>510</v>
      </c>
      <c r="C795" t="s">
        <v>511</v>
      </c>
      <c r="D795" t="str">
        <f t="shared" si="12"/>
        <v>10</v>
      </c>
      <c r="E795" t="s">
        <v>325</v>
      </c>
      <c r="F795" t="s">
        <v>377</v>
      </c>
      <c r="G795" s="5">
        <v>16</v>
      </c>
    </row>
    <row r="796" spans="1:7" x14ac:dyDescent="0.2">
      <c r="A796" t="s">
        <v>476</v>
      </c>
      <c r="B796" t="s">
        <v>510</v>
      </c>
      <c r="C796" t="s">
        <v>511</v>
      </c>
      <c r="D796" t="str">
        <f t="shared" si="12"/>
        <v>10</v>
      </c>
      <c r="E796" t="s">
        <v>326</v>
      </c>
      <c r="F796" t="s">
        <v>377</v>
      </c>
      <c r="G796" s="5">
        <v>1400</v>
      </c>
    </row>
    <row r="797" spans="1:7" x14ac:dyDescent="0.2">
      <c r="A797" t="s">
        <v>476</v>
      </c>
      <c r="B797" t="s">
        <v>510</v>
      </c>
      <c r="C797" t="s">
        <v>511</v>
      </c>
      <c r="D797" t="str">
        <f t="shared" si="12"/>
        <v>10</v>
      </c>
      <c r="E797" t="s">
        <v>326</v>
      </c>
      <c r="F797" t="s">
        <v>410</v>
      </c>
      <c r="G797" s="5">
        <v>153</v>
      </c>
    </row>
    <row r="798" spans="1:7" x14ac:dyDescent="0.2">
      <c r="A798" t="s">
        <v>476</v>
      </c>
      <c r="B798" t="s">
        <v>510</v>
      </c>
      <c r="C798" t="s">
        <v>511</v>
      </c>
      <c r="D798" t="str">
        <f t="shared" si="12"/>
        <v>11</v>
      </c>
      <c r="E798" t="s">
        <v>344</v>
      </c>
      <c r="F798" t="s">
        <v>377</v>
      </c>
      <c r="G798" s="5">
        <v>6</v>
      </c>
    </row>
    <row r="799" spans="1:7" x14ac:dyDescent="0.2">
      <c r="A799" t="s">
        <v>476</v>
      </c>
      <c r="B799" t="s">
        <v>510</v>
      </c>
      <c r="C799" t="s">
        <v>511</v>
      </c>
      <c r="D799" t="str">
        <f t="shared" si="12"/>
        <v>11</v>
      </c>
      <c r="E799" t="s">
        <v>398</v>
      </c>
      <c r="F799" t="s">
        <v>377</v>
      </c>
      <c r="G799" s="5">
        <v>130</v>
      </c>
    </row>
    <row r="800" spans="1:7" x14ac:dyDescent="0.2">
      <c r="A800" t="s">
        <v>476</v>
      </c>
      <c r="B800" t="s">
        <v>510</v>
      </c>
      <c r="C800" t="s">
        <v>511</v>
      </c>
      <c r="D800" t="str">
        <f t="shared" si="12"/>
        <v>11</v>
      </c>
      <c r="E800" t="s">
        <v>487</v>
      </c>
      <c r="F800" t="s">
        <v>377</v>
      </c>
      <c r="G800" s="5">
        <v>55</v>
      </c>
    </row>
    <row r="801" spans="1:7" x14ac:dyDescent="0.2">
      <c r="A801" t="s">
        <v>476</v>
      </c>
      <c r="B801" t="s">
        <v>510</v>
      </c>
      <c r="C801" t="s">
        <v>511</v>
      </c>
      <c r="D801" t="str">
        <f t="shared" si="12"/>
        <v>11</v>
      </c>
      <c r="E801" t="s">
        <v>488</v>
      </c>
      <c r="F801" t="s">
        <v>377</v>
      </c>
      <c r="G801" s="5">
        <v>16</v>
      </c>
    </row>
    <row r="802" spans="1:7" x14ac:dyDescent="0.2">
      <c r="A802" t="s">
        <v>476</v>
      </c>
      <c r="B802" t="s">
        <v>510</v>
      </c>
      <c r="C802" t="s">
        <v>511</v>
      </c>
      <c r="D802" t="str">
        <f t="shared" si="12"/>
        <v>11</v>
      </c>
      <c r="E802" t="s">
        <v>489</v>
      </c>
      <c r="F802" t="s">
        <v>410</v>
      </c>
      <c r="G802" s="5">
        <v>5</v>
      </c>
    </row>
    <row r="803" spans="1:7" x14ac:dyDescent="0.2">
      <c r="A803" t="s">
        <v>476</v>
      </c>
      <c r="B803" t="s">
        <v>510</v>
      </c>
      <c r="C803" t="s">
        <v>511</v>
      </c>
      <c r="D803" t="str">
        <f t="shared" si="12"/>
        <v>11</v>
      </c>
      <c r="E803" t="s">
        <v>490</v>
      </c>
      <c r="F803" t="s">
        <v>377</v>
      </c>
      <c r="G803" s="5">
        <v>10</v>
      </c>
    </row>
    <row r="804" spans="1:7" x14ac:dyDescent="0.2">
      <c r="A804" t="s">
        <v>476</v>
      </c>
      <c r="B804" t="s">
        <v>510</v>
      </c>
      <c r="C804" t="s">
        <v>511</v>
      </c>
      <c r="D804" t="str">
        <f t="shared" si="12"/>
        <v>11</v>
      </c>
      <c r="E804" t="s">
        <v>480</v>
      </c>
      <c r="F804" t="s">
        <v>377</v>
      </c>
      <c r="G804" s="5">
        <v>1</v>
      </c>
    </row>
    <row r="805" spans="1:7" x14ac:dyDescent="0.2">
      <c r="A805" t="s">
        <v>476</v>
      </c>
      <c r="B805" t="s">
        <v>510</v>
      </c>
      <c r="C805" t="s">
        <v>511</v>
      </c>
      <c r="D805" t="str">
        <f t="shared" si="12"/>
        <v>11</v>
      </c>
      <c r="E805" t="s">
        <v>491</v>
      </c>
      <c r="F805" t="s">
        <v>377</v>
      </c>
      <c r="G805" s="5">
        <v>2</v>
      </c>
    </row>
    <row r="806" spans="1:7" x14ac:dyDescent="0.2">
      <c r="A806" t="s">
        <v>476</v>
      </c>
      <c r="B806" t="s">
        <v>510</v>
      </c>
      <c r="C806" t="s">
        <v>511</v>
      </c>
      <c r="D806" t="str">
        <f t="shared" si="12"/>
        <v>11</v>
      </c>
      <c r="E806" t="s">
        <v>405</v>
      </c>
      <c r="F806" t="s">
        <v>377</v>
      </c>
      <c r="G806" s="5">
        <v>4</v>
      </c>
    </row>
    <row r="807" spans="1:7" x14ac:dyDescent="0.2">
      <c r="A807" t="s">
        <v>476</v>
      </c>
      <c r="B807" t="s">
        <v>510</v>
      </c>
      <c r="C807" t="s">
        <v>511</v>
      </c>
      <c r="D807" t="str">
        <f t="shared" si="12"/>
        <v>11</v>
      </c>
      <c r="E807" t="s">
        <v>405</v>
      </c>
      <c r="F807" t="s">
        <v>410</v>
      </c>
      <c r="G807" s="5">
        <v>5</v>
      </c>
    </row>
    <row r="808" spans="1:7" x14ac:dyDescent="0.2">
      <c r="A808" t="s">
        <v>476</v>
      </c>
      <c r="B808" t="s">
        <v>510</v>
      </c>
      <c r="C808" t="s">
        <v>511</v>
      </c>
      <c r="D808" t="str">
        <f t="shared" si="12"/>
        <v>11</v>
      </c>
      <c r="E808" t="s">
        <v>327</v>
      </c>
      <c r="F808" t="s">
        <v>377</v>
      </c>
      <c r="G808" s="5">
        <v>2</v>
      </c>
    </row>
    <row r="809" spans="1:7" x14ac:dyDescent="0.2">
      <c r="A809" t="s">
        <v>476</v>
      </c>
      <c r="B809" t="s">
        <v>510</v>
      </c>
      <c r="C809" t="s">
        <v>511</v>
      </c>
      <c r="D809" t="str">
        <f t="shared" si="12"/>
        <v>11</v>
      </c>
      <c r="E809" t="s">
        <v>328</v>
      </c>
      <c r="F809" t="s">
        <v>377</v>
      </c>
      <c r="G809" s="5">
        <v>24</v>
      </c>
    </row>
    <row r="810" spans="1:7" x14ac:dyDescent="0.2">
      <c r="A810" t="s">
        <v>476</v>
      </c>
      <c r="B810" t="s">
        <v>510</v>
      </c>
      <c r="C810" t="s">
        <v>511</v>
      </c>
      <c r="D810" t="str">
        <f t="shared" si="12"/>
        <v>11</v>
      </c>
      <c r="E810" t="s">
        <v>392</v>
      </c>
      <c r="F810" t="s">
        <v>377</v>
      </c>
      <c r="G810" s="5">
        <v>10</v>
      </c>
    </row>
    <row r="811" spans="1:7" x14ac:dyDescent="0.2">
      <c r="A811" t="s">
        <v>476</v>
      </c>
      <c r="B811" t="s">
        <v>510</v>
      </c>
      <c r="C811" t="s">
        <v>511</v>
      </c>
      <c r="D811" t="str">
        <f t="shared" si="12"/>
        <v>11</v>
      </c>
      <c r="E811" t="s">
        <v>360</v>
      </c>
      <c r="F811" t="s">
        <v>377</v>
      </c>
      <c r="G811" s="5">
        <v>10</v>
      </c>
    </row>
    <row r="812" spans="1:7" x14ac:dyDescent="0.2">
      <c r="A812" t="s">
        <v>476</v>
      </c>
      <c r="B812" t="s">
        <v>510</v>
      </c>
      <c r="C812" t="s">
        <v>511</v>
      </c>
      <c r="D812" t="str">
        <f t="shared" si="12"/>
        <v>11</v>
      </c>
      <c r="E812" t="s">
        <v>427</v>
      </c>
      <c r="F812" t="s">
        <v>377</v>
      </c>
      <c r="G812" s="5">
        <v>1</v>
      </c>
    </row>
    <row r="813" spans="1:7" x14ac:dyDescent="0.2">
      <c r="A813" t="s">
        <v>476</v>
      </c>
      <c r="B813" t="s">
        <v>510</v>
      </c>
      <c r="C813" t="s">
        <v>511</v>
      </c>
      <c r="D813" t="str">
        <f t="shared" si="12"/>
        <v>11</v>
      </c>
      <c r="E813" t="s">
        <v>330</v>
      </c>
      <c r="F813" t="s">
        <v>377</v>
      </c>
      <c r="G813" s="5">
        <v>40</v>
      </c>
    </row>
    <row r="814" spans="1:7" x14ac:dyDescent="0.2">
      <c r="A814" t="s">
        <v>476</v>
      </c>
      <c r="B814" t="s">
        <v>510</v>
      </c>
      <c r="C814" t="s">
        <v>511</v>
      </c>
      <c r="D814" t="str">
        <f t="shared" si="12"/>
        <v>11</v>
      </c>
      <c r="E814" t="s">
        <v>331</v>
      </c>
      <c r="F814" t="s">
        <v>377</v>
      </c>
      <c r="G814" s="5">
        <v>20</v>
      </c>
    </row>
    <row r="815" spans="1:7" x14ac:dyDescent="0.2">
      <c r="A815" t="s">
        <v>476</v>
      </c>
      <c r="B815" t="s">
        <v>510</v>
      </c>
      <c r="C815" t="s">
        <v>511</v>
      </c>
      <c r="D815" t="str">
        <f t="shared" si="12"/>
        <v>11</v>
      </c>
      <c r="E815" t="s">
        <v>438</v>
      </c>
      <c r="F815" t="s">
        <v>377</v>
      </c>
      <c r="G815" s="5">
        <v>30</v>
      </c>
    </row>
    <row r="816" spans="1:7" x14ac:dyDescent="0.2">
      <c r="A816" t="s">
        <v>476</v>
      </c>
      <c r="B816" t="s">
        <v>510</v>
      </c>
      <c r="C816" t="s">
        <v>511</v>
      </c>
      <c r="D816" t="str">
        <f t="shared" si="12"/>
        <v>11</v>
      </c>
      <c r="E816" t="s">
        <v>474</v>
      </c>
      <c r="F816" t="s">
        <v>413</v>
      </c>
      <c r="G816" s="5">
        <v>300</v>
      </c>
    </row>
    <row r="817" spans="1:7" x14ac:dyDescent="0.2">
      <c r="A817" t="s">
        <v>476</v>
      </c>
      <c r="B817" t="s">
        <v>510</v>
      </c>
      <c r="C817" t="s">
        <v>511</v>
      </c>
      <c r="D817" t="str">
        <f t="shared" si="12"/>
        <v>11</v>
      </c>
      <c r="E817" t="s">
        <v>347</v>
      </c>
      <c r="F817" t="s">
        <v>377</v>
      </c>
      <c r="G817" s="5">
        <v>2</v>
      </c>
    </row>
    <row r="818" spans="1:7" x14ac:dyDescent="0.2">
      <c r="A818" t="s">
        <v>476</v>
      </c>
      <c r="B818" t="s">
        <v>510</v>
      </c>
      <c r="C818" t="s">
        <v>511</v>
      </c>
      <c r="D818" t="str">
        <f t="shared" si="12"/>
        <v>11</v>
      </c>
      <c r="E818" t="s">
        <v>494</v>
      </c>
      <c r="F818" t="s">
        <v>377</v>
      </c>
      <c r="G818" s="5">
        <v>66</v>
      </c>
    </row>
    <row r="819" spans="1:7" x14ac:dyDescent="0.2">
      <c r="A819" t="s">
        <v>476</v>
      </c>
      <c r="B819" t="s">
        <v>510</v>
      </c>
      <c r="C819" t="s">
        <v>511</v>
      </c>
      <c r="D819" t="str">
        <f t="shared" si="12"/>
        <v>11</v>
      </c>
      <c r="E819" t="s">
        <v>335</v>
      </c>
      <c r="F819" t="s">
        <v>377</v>
      </c>
      <c r="G819" s="5">
        <v>120</v>
      </c>
    </row>
    <row r="820" spans="1:7" x14ac:dyDescent="0.2">
      <c r="A820" t="s">
        <v>476</v>
      </c>
      <c r="B820" t="s">
        <v>510</v>
      </c>
      <c r="C820" t="s">
        <v>511</v>
      </c>
      <c r="D820" t="str">
        <f t="shared" si="12"/>
        <v>11</v>
      </c>
      <c r="E820" t="s">
        <v>495</v>
      </c>
      <c r="F820" t="s">
        <v>413</v>
      </c>
      <c r="G820" s="5">
        <v>150</v>
      </c>
    </row>
    <row r="821" spans="1:7" x14ac:dyDescent="0.2">
      <c r="A821" t="s">
        <v>476</v>
      </c>
      <c r="B821" t="s">
        <v>510</v>
      </c>
      <c r="C821" t="s">
        <v>511</v>
      </c>
      <c r="D821" t="str">
        <f t="shared" si="12"/>
        <v>12</v>
      </c>
      <c r="E821" t="s">
        <v>336</v>
      </c>
      <c r="F821" t="s">
        <v>377</v>
      </c>
      <c r="G821" s="5">
        <v>130</v>
      </c>
    </row>
    <row r="822" spans="1:7" x14ac:dyDescent="0.2">
      <c r="A822" t="s">
        <v>476</v>
      </c>
      <c r="B822" t="s">
        <v>510</v>
      </c>
      <c r="C822" t="s">
        <v>511</v>
      </c>
      <c r="D822" t="str">
        <f t="shared" si="12"/>
        <v>12</v>
      </c>
      <c r="E822" t="s">
        <v>503</v>
      </c>
      <c r="F822" t="s">
        <v>377</v>
      </c>
      <c r="G822" s="5">
        <v>2</v>
      </c>
    </row>
    <row r="823" spans="1:7" x14ac:dyDescent="0.2">
      <c r="A823" t="s">
        <v>476</v>
      </c>
      <c r="B823" t="s">
        <v>510</v>
      </c>
      <c r="C823" t="s">
        <v>511</v>
      </c>
      <c r="D823" t="str">
        <f t="shared" si="12"/>
        <v>12</v>
      </c>
      <c r="E823" t="s">
        <v>401</v>
      </c>
      <c r="F823" t="s">
        <v>377</v>
      </c>
      <c r="G823" s="5">
        <v>10</v>
      </c>
    </row>
    <row r="824" spans="1:7" x14ac:dyDescent="0.2">
      <c r="A824" t="s">
        <v>476</v>
      </c>
      <c r="B824" t="s">
        <v>510</v>
      </c>
      <c r="C824" t="s">
        <v>511</v>
      </c>
      <c r="D824" t="str">
        <f t="shared" si="12"/>
        <v>13</v>
      </c>
      <c r="E824" t="s">
        <v>366</v>
      </c>
      <c r="F824" t="s">
        <v>377</v>
      </c>
      <c r="G824" s="5">
        <v>90</v>
      </c>
    </row>
    <row r="825" spans="1:7" x14ac:dyDescent="0.2">
      <c r="A825" t="s">
        <v>476</v>
      </c>
      <c r="B825" t="s">
        <v>510</v>
      </c>
      <c r="C825" t="s">
        <v>511</v>
      </c>
      <c r="D825" t="str">
        <f t="shared" si="12"/>
        <v>14</v>
      </c>
      <c r="E825" t="s">
        <v>337</v>
      </c>
      <c r="F825" t="s">
        <v>377</v>
      </c>
      <c r="G825" s="5">
        <v>70</v>
      </c>
    </row>
    <row r="826" spans="1:7" x14ac:dyDescent="0.2">
      <c r="A826" t="s">
        <v>476</v>
      </c>
      <c r="B826" t="s">
        <v>510</v>
      </c>
      <c r="C826" t="s">
        <v>511</v>
      </c>
      <c r="D826" t="str">
        <f t="shared" si="12"/>
        <v>14</v>
      </c>
      <c r="E826" t="s">
        <v>337</v>
      </c>
      <c r="F826" t="s">
        <v>413</v>
      </c>
      <c r="G826" s="5">
        <v>90</v>
      </c>
    </row>
    <row r="827" spans="1:7" x14ac:dyDescent="0.2">
      <c r="A827" t="s">
        <v>476</v>
      </c>
      <c r="B827" t="s">
        <v>510</v>
      </c>
      <c r="C827" t="s">
        <v>511</v>
      </c>
      <c r="D827" t="str">
        <f t="shared" si="12"/>
        <v>14</v>
      </c>
      <c r="E827" t="s">
        <v>362</v>
      </c>
      <c r="F827" t="s">
        <v>377</v>
      </c>
      <c r="G827" s="5">
        <v>-621</v>
      </c>
    </row>
    <row r="828" spans="1:7" x14ac:dyDescent="0.2">
      <c r="A828" t="s">
        <v>476</v>
      </c>
      <c r="B828" t="s">
        <v>510</v>
      </c>
      <c r="C828" t="s">
        <v>511</v>
      </c>
      <c r="D828" t="str">
        <f t="shared" si="12"/>
        <v>14</v>
      </c>
      <c r="E828" t="s">
        <v>362</v>
      </c>
      <c r="F828" t="s">
        <v>512</v>
      </c>
      <c r="G828" s="5">
        <v>621</v>
      </c>
    </row>
    <row r="829" spans="1:7" x14ac:dyDescent="0.2">
      <c r="A829" t="s">
        <v>476</v>
      </c>
      <c r="B829" t="s">
        <v>510</v>
      </c>
      <c r="C829" t="s">
        <v>511</v>
      </c>
      <c r="D829" t="str">
        <f t="shared" si="12"/>
        <v>16</v>
      </c>
      <c r="E829" t="s">
        <v>443</v>
      </c>
      <c r="F829" t="s">
        <v>410</v>
      </c>
      <c r="G829" s="5">
        <v>-1000</v>
      </c>
    </row>
    <row r="830" spans="1:7" x14ac:dyDescent="0.2">
      <c r="A830" t="s">
        <v>476</v>
      </c>
      <c r="B830" t="s">
        <v>510</v>
      </c>
      <c r="C830" t="s">
        <v>511</v>
      </c>
      <c r="D830" t="str">
        <f t="shared" si="12"/>
        <v>17</v>
      </c>
      <c r="E830" t="s">
        <v>363</v>
      </c>
      <c r="F830" t="s">
        <v>377</v>
      </c>
      <c r="G830" s="5">
        <v>-759</v>
      </c>
    </row>
    <row r="831" spans="1:7" x14ac:dyDescent="0.2">
      <c r="A831" t="s">
        <v>476</v>
      </c>
      <c r="B831" t="s">
        <v>510</v>
      </c>
      <c r="C831" t="s">
        <v>511</v>
      </c>
      <c r="D831" t="str">
        <f t="shared" si="12"/>
        <v>17</v>
      </c>
      <c r="E831" t="s">
        <v>339</v>
      </c>
      <c r="F831" t="s">
        <v>377</v>
      </c>
      <c r="G831" s="5">
        <v>-70</v>
      </c>
    </row>
    <row r="832" spans="1:7" x14ac:dyDescent="0.2">
      <c r="A832" t="s">
        <v>476</v>
      </c>
      <c r="B832" t="s">
        <v>510</v>
      </c>
      <c r="C832" t="s">
        <v>511</v>
      </c>
      <c r="D832" t="str">
        <f t="shared" si="12"/>
        <v>17</v>
      </c>
      <c r="E832" t="s">
        <v>339</v>
      </c>
      <c r="F832" t="s">
        <v>413</v>
      </c>
      <c r="G832" s="5">
        <v>-160</v>
      </c>
    </row>
    <row r="833" spans="1:7" x14ac:dyDescent="0.2">
      <c r="A833" t="s">
        <v>476</v>
      </c>
      <c r="B833" t="s">
        <v>510</v>
      </c>
      <c r="C833" t="s">
        <v>511</v>
      </c>
      <c r="D833" t="str">
        <f t="shared" si="12"/>
        <v>17</v>
      </c>
      <c r="E833" t="s">
        <v>355</v>
      </c>
      <c r="F833" t="s">
        <v>377</v>
      </c>
      <c r="G833" s="5">
        <v>-200</v>
      </c>
    </row>
    <row r="834" spans="1:7" x14ac:dyDescent="0.2">
      <c r="A834" t="s">
        <v>476</v>
      </c>
      <c r="B834" t="s">
        <v>513</v>
      </c>
      <c r="C834" t="s">
        <v>514</v>
      </c>
      <c r="D834" t="str">
        <f t="shared" si="12"/>
        <v>10</v>
      </c>
      <c r="E834" t="s">
        <v>320</v>
      </c>
      <c r="F834" t="s">
        <v>377</v>
      </c>
      <c r="G834" s="5">
        <v>1599</v>
      </c>
    </row>
    <row r="835" spans="1:7" x14ac:dyDescent="0.2">
      <c r="A835" t="s">
        <v>476</v>
      </c>
      <c r="B835" t="s">
        <v>513</v>
      </c>
      <c r="C835" t="s">
        <v>514</v>
      </c>
      <c r="D835" t="str">
        <f t="shared" ref="D835:D898" si="13">LEFT(E835,2)</f>
        <v>10</v>
      </c>
      <c r="E835" t="s">
        <v>320</v>
      </c>
      <c r="F835" t="s">
        <v>410</v>
      </c>
      <c r="G835" s="5">
        <v>105</v>
      </c>
    </row>
    <row r="836" spans="1:7" x14ac:dyDescent="0.2">
      <c r="A836" t="s">
        <v>476</v>
      </c>
      <c r="B836" t="s">
        <v>513</v>
      </c>
      <c r="C836" t="s">
        <v>514</v>
      </c>
      <c r="D836" t="str">
        <f t="shared" si="13"/>
        <v>10</v>
      </c>
      <c r="E836" t="s">
        <v>485</v>
      </c>
      <c r="F836" t="s">
        <v>377</v>
      </c>
      <c r="G836" s="5">
        <v>8231</v>
      </c>
    </row>
    <row r="837" spans="1:7" x14ac:dyDescent="0.2">
      <c r="A837" t="s">
        <v>476</v>
      </c>
      <c r="B837" t="s">
        <v>513</v>
      </c>
      <c r="C837" t="s">
        <v>514</v>
      </c>
      <c r="D837" t="str">
        <f t="shared" si="13"/>
        <v>10</v>
      </c>
      <c r="E837" t="s">
        <v>486</v>
      </c>
      <c r="F837" t="s">
        <v>377</v>
      </c>
      <c r="G837" s="5">
        <v>100</v>
      </c>
    </row>
    <row r="838" spans="1:7" x14ac:dyDescent="0.2">
      <c r="A838" t="s">
        <v>476</v>
      </c>
      <c r="B838" t="s">
        <v>513</v>
      </c>
      <c r="C838" t="s">
        <v>514</v>
      </c>
      <c r="D838" t="str">
        <f t="shared" si="13"/>
        <v>10</v>
      </c>
      <c r="E838" t="s">
        <v>404</v>
      </c>
      <c r="F838" t="s">
        <v>377</v>
      </c>
      <c r="G838" s="5">
        <v>140</v>
      </c>
    </row>
    <row r="839" spans="1:7" x14ac:dyDescent="0.2">
      <c r="A839" t="s">
        <v>476</v>
      </c>
      <c r="B839" t="s">
        <v>513</v>
      </c>
      <c r="C839" t="s">
        <v>514</v>
      </c>
      <c r="D839" t="str">
        <f t="shared" si="13"/>
        <v>10</v>
      </c>
      <c r="E839" t="s">
        <v>404</v>
      </c>
      <c r="F839" t="s">
        <v>410</v>
      </c>
      <c r="G839" s="5">
        <v>40</v>
      </c>
    </row>
    <row r="840" spans="1:7" x14ac:dyDescent="0.2">
      <c r="A840" t="s">
        <v>476</v>
      </c>
      <c r="B840" t="s">
        <v>513</v>
      </c>
      <c r="C840" t="s">
        <v>514</v>
      </c>
      <c r="D840" t="str">
        <f t="shared" si="13"/>
        <v>10</v>
      </c>
      <c r="E840" t="s">
        <v>324</v>
      </c>
      <c r="F840" t="s">
        <v>377</v>
      </c>
      <c r="G840" s="5">
        <v>1342</v>
      </c>
    </row>
    <row r="841" spans="1:7" x14ac:dyDescent="0.2">
      <c r="A841" t="s">
        <v>476</v>
      </c>
      <c r="B841" t="s">
        <v>513</v>
      </c>
      <c r="C841" t="s">
        <v>514</v>
      </c>
      <c r="D841" t="str">
        <f t="shared" si="13"/>
        <v>10</v>
      </c>
      <c r="E841" t="s">
        <v>324</v>
      </c>
      <c r="F841" t="s">
        <v>410</v>
      </c>
      <c r="G841" s="5">
        <v>17</v>
      </c>
    </row>
    <row r="842" spans="1:7" x14ac:dyDescent="0.2">
      <c r="A842" t="s">
        <v>476</v>
      </c>
      <c r="B842" t="s">
        <v>513</v>
      </c>
      <c r="C842" t="s">
        <v>514</v>
      </c>
      <c r="D842" t="str">
        <f t="shared" si="13"/>
        <v>10</v>
      </c>
      <c r="E842" t="s">
        <v>326</v>
      </c>
      <c r="F842" t="s">
        <v>377</v>
      </c>
      <c r="G842" s="5">
        <v>1609</v>
      </c>
    </row>
    <row r="843" spans="1:7" x14ac:dyDescent="0.2">
      <c r="A843" t="s">
        <v>476</v>
      </c>
      <c r="B843" t="s">
        <v>513</v>
      </c>
      <c r="C843" t="s">
        <v>514</v>
      </c>
      <c r="D843" t="str">
        <f t="shared" si="13"/>
        <v>10</v>
      </c>
      <c r="E843" t="s">
        <v>326</v>
      </c>
      <c r="F843" t="s">
        <v>410</v>
      </c>
      <c r="G843" s="5">
        <v>23</v>
      </c>
    </row>
    <row r="844" spans="1:7" x14ac:dyDescent="0.2">
      <c r="A844" t="s">
        <v>476</v>
      </c>
      <c r="B844" t="s">
        <v>513</v>
      </c>
      <c r="C844" t="s">
        <v>514</v>
      </c>
      <c r="D844" t="str">
        <f t="shared" si="13"/>
        <v>11</v>
      </c>
      <c r="E844" t="s">
        <v>344</v>
      </c>
      <c r="F844" t="s">
        <v>377</v>
      </c>
      <c r="G844" s="5">
        <v>8</v>
      </c>
    </row>
    <row r="845" spans="1:7" x14ac:dyDescent="0.2">
      <c r="A845" t="s">
        <v>476</v>
      </c>
      <c r="B845" t="s">
        <v>513</v>
      </c>
      <c r="C845" t="s">
        <v>514</v>
      </c>
      <c r="D845" t="str">
        <f t="shared" si="13"/>
        <v>11</v>
      </c>
      <c r="E845" t="s">
        <v>398</v>
      </c>
      <c r="F845" t="s">
        <v>377</v>
      </c>
      <c r="G845" s="5">
        <v>140</v>
      </c>
    </row>
    <row r="846" spans="1:7" x14ac:dyDescent="0.2">
      <c r="A846" t="s">
        <v>476</v>
      </c>
      <c r="B846" t="s">
        <v>513</v>
      </c>
      <c r="C846" t="s">
        <v>514</v>
      </c>
      <c r="D846" t="str">
        <f t="shared" si="13"/>
        <v>11</v>
      </c>
      <c r="E846" t="s">
        <v>487</v>
      </c>
      <c r="F846" t="s">
        <v>377</v>
      </c>
      <c r="G846" s="5">
        <v>15</v>
      </c>
    </row>
    <row r="847" spans="1:7" x14ac:dyDescent="0.2">
      <c r="A847" t="s">
        <v>476</v>
      </c>
      <c r="B847" t="s">
        <v>513</v>
      </c>
      <c r="C847" t="s">
        <v>514</v>
      </c>
      <c r="D847" t="str">
        <f t="shared" si="13"/>
        <v>11</v>
      </c>
      <c r="E847" t="s">
        <v>488</v>
      </c>
      <c r="F847" t="s">
        <v>377</v>
      </c>
      <c r="G847" s="5">
        <v>15</v>
      </c>
    </row>
    <row r="848" spans="1:7" x14ac:dyDescent="0.2">
      <c r="A848" t="s">
        <v>476</v>
      </c>
      <c r="B848" t="s">
        <v>513</v>
      </c>
      <c r="C848" t="s">
        <v>514</v>
      </c>
      <c r="D848" t="str">
        <f t="shared" si="13"/>
        <v>11</v>
      </c>
      <c r="E848" t="s">
        <v>489</v>
      </c>
      <c r="F848" t="s">
        <v>377</v>
      </c>
      <c r="G848" s="5">
        <v>10</v>
      </c>
    </row>
    <row r="849" spans="1:7" x14ac:dyDescent="0.2">
      <c r="A849" t="s">
        <v>476</v>
      </c>
      <c r="B849" t="s">
        <v>513</v>
      </c>
      <c r="C849" t="s">
        <v>514</v>
      </c>
      <c r="D849" t="str">
        <f t="shared" si="13"/>
        <v>11</v>
      </c>
      <c r="E849" t="s">
        <v>490</v>
      </c>
      <c r="F849" t="s">
        <v>377</v>
      </c>
      <c r="G849" s="5">
        <v>15</v>
      </c>
    </row>
    <row r="850" spans="1:7" x14ac:dyDescent="0.2">
      <c r="A850" t="s">
        <v>476</v>
      </c>
      <c r="B850" t="s">
        <v>513</v>
      </c>
      <c r="C850" t="s">
        <v>514</v>
      </c>
      <c r="D850" t="str">
        <f t="shared" si="13"/>
        <v>11</v>
      </c>
      <c r="E850" t="s">
        <v>480</v>
      </c>
      <c r="F850" t="s">
        <v>377</v>
      </c>
      <c r="G850" s="5">
        <v>10</v>
      </c>
    </row>
    <row r="851" spans="1:7" x14ac:dyDescent="0.2">
      <c r="A851" t="s">
        <v>476</v>
      </c>
      <c r="B851" t="s">
        <v>513</v>
      </c>
      <c r="C851" t="s">
        <v>514</v>
      </c>
      <c r="D851" t="str">
        <f t="shared" si="13"/>
        <v>11</v>
      </c>
      <c r="E851" t="s">
        <v>405</v>
      </c>
      <c r="F851" t="s">
        <v>377</v>
      </c>
      <c r="G851" s="5">
        <v>12</v>
      </c>
    </row>
    <row r="852" spans="1:7" x14ac:dyDescent="0.2">
      <c r="A852" t="s">
        <v>476</v>
      </c>
      <c r="B852" t="s">
        <v>513</v>
      </c>
      <c r="C852" t="s">
        <v>514</v>
      </c>
      <c r="D852" t="str">
        <f t="shared" si="13"/>
        <v>11</v>
      </c>
      <c r="E852" t="s">
        <v>327</v>
      </c>
      <c r="F852" t="s">
        <v>377</v>
      </c>
      <c r="G852" s="5">
        <v>5</v>
      </c>
    </row>
    <row r="853" spans="1:7" x14ac:dyDescent="0.2">
      <c r="A853" t="s">
        <v>476</v>
      </c>
      <c r="B853" t="s">
        <v>513</v>
      </c>
      <c r="C853" t="s">
        <v>514</v>
      </c>
      <c r="D853" t="str">
        <f t="shared" si="13"/>
        <v>11</v>
      </c>
      <c r="E853" t="s">
        <v>328</v>
      </c>
      <c r="F853" t="s">
        <v>377</v>
      </c>
      <c r="G853" s="5">
        <v>150</v>
      </c>
    </row>
    <row r="854" spans="1:7" x14ac:dyDescent="0.2">
      <c r="A854" t="s">
        <v>476</v>
      </c>
      <c r="B854" t="s">
        <v>513</v>
      </c>
      <c r="C854" t="s">
        <v>514</v>
      </c>
      <c r="D854" t="str">
        <f t="shared" si="13"/>
        <v>11</v>
      </c>
      <c r="E854" t="s">
        <v>392</v>
      </c>
      <c r="F854" t="s">
        <v>377</v>
      </c>
      <c r="G854" s="5">
        <v>3</v>
      </c>
    </row>
    <row r="855" spans="1:7" x14ac:dyDescent="0.2">
      <c r="A855" t="s">
        <v>476</v>
      </c>
      <c r="B855" t="s">
        <v>513</v>
      </c>
      <c r="C855" t="s">
        <v>514</v>
      </c>
      <c r="D855" t="str">
        <f t="shared" si="13"/>
        <v>11</v>
      </c>
      <c r="E855" t="s">
        <v>360</v>
      </c>
      <c r="F855" t="s">
        <v>377</v>
      </c>
      <c r="G855" s="5">
        <v>15</v>
      </c>
    </row>
    <row r="856" spans="1:7" x14ac:dyDescent="0.2">
      <c r="A856" t="s">
        <v>476</v>
      </c>
      <c r="B856" t="s">
        <v>513</v>
      </c>
      <c r="C856" t="s">
        <v>514</v>
      </c>
      <c r="D856" t="str">
        <f t="shared" si="13"/>
        <v>11</v>
      </c>
      <c r="E856" t="s">
        <v>427</v>
      </c>
      <c r="F856" t="s">
        <v>377</v>
      </c>
      <c r="G856" s="5">
        <v>1</v>
      </c>
    </row>
    <row r="857" spans="1:7" x14ac:dyDescent="0.2">
      <c r="A857" t="s">
        <v>476</v>
      </c>
      <c r="B857" t="s">
        <v>513</v>
      </c>
      <c r="C857" t="s">
        <v>514</v>
      </c>
      <c r="D857" t="str">
        <f t="shared" si="13"/>
        <v>11</v>
      </c>
      <c r="E857" t="s">
        <v>330</v>
      </c>
      <c r="F857" t="s">
        <v>377</v>
      </c>
      <c r="G857" s="5">
        <v>20</v>
      </c>
    </row>
    <row r="858" spans="1:7" x14ac:dyDescent="0.2">
      <c r="A858" t="s">
        <v>476</v>
      </c>
      <c r="B858" t="s">
        <v>513</v>
      </c>
      <c r="C858" t="s">
        <v>514</v>
      </c>
      <c r="D858" t="str">
        <f t="shared" si="13"/>
        <v>11</v>
      </c>
      <c r="E858" t="s">
        <v>331</v>
      </c>
      <c r="F858" t="s">
        <v>377</v>
      </c>
      <c r="G858" s="5">
        <v>5</v>
      </c>
    </row>
    <row r="859" spans="1:7" x14ac:dyDescent="0.2">
      <c r="A859" t="s">
        <v>476</v>
      </c>
      <c r="B859" t="s">
        <v>513</v>
      </c>
      <c r="C859" t="s">
        <v>514</v>
      </c>
      <c r="D859" t="str">
        <f t="shared" si="13"/>
        <v>11</v>
      </c>
      <c r="E859" t="s">
        <v>332</v>
      </c>
      <c r="F859" t="s">
        <v>377</v>
      </c>
      <c r="G859" s="5">
        <v>1</v>
      </c>
    </row>
    <row r="860" spans="1:7" x14ac:dyDescent="0.2">
      <c r="A860" t="s">
        <v>476</v>
      </c>
      <c r="B860" t="s">
        <v>513</v>
      </c>
      <c r="C860" t="s">
        <v>514</v>
      </c>
      <c r="D860" t="str">
        <f t="shared" si="13"/>
        <v>11</v>
      </c>
      <c r="E860" t="s">
        <v>438</v>
      </c>
      <c r="F860" t="s">
        <v>377</v>
      </c>
      <c r="G860" s="5">
        <v>25</v>
      </c>
    </row>
    <row r="861" spans="1:7" x14ac:dyDescent="0.2">
      <c r="A861" t="s">
        <v>476</v>
      </c>
      <c r="B861" t="s">
        <v>513</v>
      </c>
      <c r="C861" t="s">
        <v>514</v>
      </c>
      <c r="D861" t="str">
        <f t="shared" si="13"/>
        <v>11</v>
      </c>
      <c r="E861" t="s">
        <v>334</v>
      </c>
      <c r="F861" t="s">
        <v>377</v>
      </c>
      <c r="G861" s="5">
        <v>10</v>
      </c>
    </row>
    <row r="862" spans="1:7" x14ac:dyDescent="0.2">
      <c r="A862" t="s">
        <v>476</v>
      </c>
      <c r="B862" t="s">
        <v>513</v>
      </c>
      <c r="C862" t="s">
        <v>514</v>
      </c>
      <c r="D862" t="str">
        <f t="shared" si="13"/>
        <v>11</v>
      </c>
      <c r="E862" t="s">
        <v>474</v>
      </c>
      <c r="F862" t="s">
        <v>413</v>
      </c>
      <c r="G862" s="5">
        <v>260</v>
      </c>
    </row>
    <row r="863" spans="1:7" x14ac:dyDescent="0.2">
      <c r="A863" t="s">
        <v>476</v>
      </c>
      <c r="B863" t="s">
        <v>513</v>
      </c>
      <c r="C863" t="s">
        <v>514</v>
      </c>
      <c r="D863" t="str">
        <f t="shared" si="13"/>
        <v>11</v>
      </c>
      <c r="E863" t="s">
        <v>493</v>
      </c>
      <c r="F863" t="s">
        <v>413</v>
      </c>
      <c r="G863" s="5">
        <v>50</v>
      </c>
    </row>
    <row r="864" spans="1:7" x14ac:dyDescent="0.2">
      <c r="A864" t="s">
        <v>476</v>
      </c>
      <c r="B864" t="s">
        <v>513</v>
      </c>
      <c r="C864" t="s">
        <v>514</v>
      </c>
      <c r="D864" t="str">
        <f t="shared" si="13"/>
        <v>11</v>
      </c>
      <c r="E864" t="s">
        <v>494</v>
      </c>
      <c r="F864" t="s">
        <v>377</v>
      </c>
      <c r="G864" s="5">
        <v>60</v>
      </c>
    </row>
    <row r="865" spans="1:7" x14ac:dyDescent="0.2">
      <c r="A865" t="s">
        <v>476</v>
      </c>
      <c r="B865" t="s">
        <v>513</v>
      </c>
      <c r="C865" t="s">
        <v>514</v>
      </c>
      <c r="D865" t="str">
        <f t="shared" si="13"/>
        <v>11</v>
      </c>
      <c r="E865" t="s">
        <v>335</v>
      </c>
      <c r="F865" t="s">
        <v>377</v>
      </c>
      <c r="G865" s="5">
        <v>140</v>
      </c>
    </row>
    <row r="866" spans="1:7" x14ac:dyDescent="0.2">
      <c r="A866" t="s">
        <v>476</v>
      </c>
      <c r="B866" t="s">
        <v>513</v>
      </c>
      <c r="C866" t="s">
        <v>514</v>
      </c>
      <c r="D866" t="str">
        <f t="shared" si="13"/>
        <v>11</v>
      </c>
      <c r="E866" t="s">
        <v>495</v>
      </c>
      <c r="F866" t="s">
        <v>413</v>
      </c>
      <c r="G866" s="5">
        <v>155</v>
      </c>
    </row>
    <row r="867" spans="1:7" x14ac:dyDescent="0.2">
      <c r="A867" t="s">
        <v>476</v>
      </c>
      <c r="B867" t="s">
        <v>513</v>
      </c>
      <c r="C867" t="s">
        <v>514</v>
      </c>
      <c r="D867" t="str">
        <f t="shared" si="13"/>
        <v>12</v>
      </c>
      <c r="E867" t="s">
        <v>336</v>
      </c>
      <c r="F867" t="s">
        <v>377</v>
      </c>
      <c r="G867" s="5">
        <v>60</v>
      </c>
    </row>
    <row r="868" spans="1:7" x14ac:dyDescent="0.2">
      <c r="A868" t="s">
        <v>476</v>
      </c>
      <c r="B868" t="s">
        <v>513</v>
      </c>
      <c r="C868" t="s">
        <v>514</v>
      </c>
      <c r="D868" t="str">
        <f t="shared" si="13"/>
        <v>12</v>
      </c>
      <c r="E868" t="s">
        <v>502</v>
      </c>
      <c r="F868" t="s">
        <v>377</v>
      </c>
      <c r="G868" s="5">
        <v>50</v>
      </c>
    </row>
    <row r="869" spans="1:7" x14ac:dyDescent="0.2">
      <c r="A869" t="s">
        <v>476</v>
      </c>
      <c r="B869" t="s">
        <v>513</v>
      </c>
      <c r="C869" t="s">
        <v>514</v>
      </c>
      <c r="D869" t="str">
        <f t="shared" si="13"/>
        <v>12</v>
      </c>
      <c r="E869" t="s">
        <v>401</v>
      </c>
      <c r="F869" t="s">
        <v>377</v>
      </c>
      <c r="G869" s="5">
        <v>5</v>
      </c>
    </row>
    <row r="870" spans="1:7" x14ac:dyDescent="0.2">
      <c r="A870" t="s">
        <v>476</v>
      </c>
      <c r="B870" t="s">
        <v>513</v>
      </c>
      <c r="C870" t="s">
        <v>514</v>
      </c>
      <c r="D870" t="str">
        <f t="shared" si="13"/>
        <v>14</v>
      </c>
      <c r="E870" t="s">
        <v>337</v>
      </c>
      <c r="F870" t="s">
        <v>377</v>
      </c>
      <c r="G870" s="5">
        <v>110</v>
      </c>
    </row>
    <row r="871" spans="1:7" x14ac:dyDescent="0.2">
      <c r="A871" t="s">
        <v>476</v>
      </c>
      <c r="B871" t="s">
        <v>513</v>
      </c>
      <c r="C871" t="s">
        <v>514</v>
      </c>
      <c r="D871" t="str">
        <f t="shared" si="13"/>
        <v>14</v>
      </c>
      <c r="E871" t="s">
        <v>337</v>
      </c>
      <c r="F871" t="s">
        <v>413</v>
      </c>
      <c r="G871" s="5">
        <v>120</v>
      </c>
    </row>
    <row r="872" spans="1:7" x14ac:dyDescent="0.2">
      <c r="A872" t="s">
        <v>476</v>
      </c>
      <c r="B872" t="s">
        <v>513</v>
      </c>
      <c r="C872" t="s">
        <v>514</v>
      </c>
      <c r="D872" t="str">
        <f t="shared" si="13"/>
        <v>16</v>
      </c>
      <c r="E872" t="s">
        <v>443</v>
      </c>
      <c r="F872" t="s">
        <v>410</v>
      </c>
      <c r="G872" s="5">
        <v>-650</v>
      </c>
    </row>
    <row r="873" spans="1:7" x14ac:dyDescent="0.2">
      <c r="A873" t="s">
        <v>476</v>
      </c>
      <c r="B873" t="s">
        <v>513</v>
      </c>
      <c r="C873" t="s">
        <v>514</v>
      </c>
      <c r="D873" t="str">
        <f t="shared" si="13"/>
        <v>17</v>
      </c>
      <c r="E873" t="s">
        <v>363</v>
      </c>
      <c r="F873" t="s">
        <v>377</v>
      </c>
      <c r="G873" s="5">
        <v>-666</v>
      </c>
    </row>
    <row r="874" spans="1:7" x14ac:dyDescent="0.2">
      <c r="A874" t="s">
        <v>476</v>
      </c>
      <c r="B874" t="s">
        <v>513</v>
      </c>
      <c r="C874" t="s">
        <v>514</v>
      </c>
      <c r="D874" t="str">
        <f t="shared" si="13"/>
        <v>17</v>
      </c>
      <c r="E874" t="s">
        <v>339</v>
      </c>
      <c r="F874" t="s">
        <v>377</v>
      </c>
      <c r="G874" s="5">
        <v>-110</v>
      </c>
    </row>
    <row r="875" spans="1:7" x14ac:dyDescent="0.2">
      <c r="A875" t="s">
        <v>476</v>
      </c>
      <c r="B875" t="s">
        <v>513</v>
      </c>
      <c r="C875" t="s">
        <v>514</v>
      </c>
      <c r="D875" t="str">
        <f t="shared" si="13"/>
        <v>17</v>
      </c>
      <c r="E875" t="s">
        <v>339</v>
      </c>
      <c r="F875" t="s">
        <v>413</v>
      </c>
      <c r="G875" s="5">
        <v>-120</v>
      </c>
    </row>
    <row r="876" spans="1:7" x14ac:dyDescent="0.2">
      <c r="A876" t="s">
        <v>476</v>
      </c>
      <c r="B876" t="s">
        <v>513</v>
      </c>
      <c r="C876" t="s">
        <v>514</v>
      </c>
      <c r="D876" t="str">
        <f t="shared" si="13"/>
        <v>17</v>
      </c>
      <c r="E876" t="s">
        <v>355</v>
      </c>
      <c r="F876" t="s">
        <v>377</v>
      </c>
      <c r="G876" s="5">
        <v>-100</v>
      </c>
    </row>
    <row r="877" spans="1:7" x14ac:dyDescent="0.2">
      <c r="A877" t="s">
        <v>476</v>
      </c>
      <c r="B877" t="s">
        <v>513</v>
      </c>
      <c r="C877" t="s">
        <v>514</v>
      </c>
      <c r="D877" t="str">
        <f t="shared" si="13"/>
        <v>18</v>
      </c>
      <c r="E877" t="s">
        <v>396</v>
      </c>
      <c r="F877" t="s">
        <v>377</v>
      </c>
      <c r="G877" s="5">
        <v>-35</v>
      </c>
    </row>
    <row r="878" spans="1:7" x14ac:dyDescent="0.2">
      <c r="A878" t="s">
        <v>476</v>
      </c>
      <c r="B878" t="s">
        <v>515</v>
      </c>
      <c r="C878" t="s">
        <v>516</v>
      </c>
      <c r="D878" t="str">
        <f t="shared" si="13"/>
        <v>10</v>
      </c>
      <c r="E878" t="s">
        <v>320</v>
      </c>
      <c r="F878" t="s">
        <v>377</v>
      </c>
      <c r="G878" s="5">
        <v>792</v>
      </c>
    </row>
    <row r="879" spans="1:7" x14ac:dyDescent="0.2">
      <c r="A879" t="s">
        <v>476</v>
      </c>
      <c r="B879" t="s">
        <v>515</v>
      </c>
      <c r="C879" t="s">
        <v>516</v>
      </c>
      <c r="D879" t="str">
        <f t="shared" si="13"/>
        <v>10</v>
      </c>
      <c r="E879" t="s">
        <v>320</v>
      </c>
      <c r="F879" t="s">
        <v>410</v>
      </c>
      <c r="G879" s="5">
        <v>1031</v>
      </c>
    </row>
    <row r="880" spans="1:7" x14ac:dyDescent="0.2">
      <c r="A880" t="s">
        <v>476</v>
      </c>
      <c r="B880" t="s">
        <v>515</v>
      </c>
      <c r="C880" t="s">
        <v>516</v>
      </c>
      <c r="D880" t="str">
        <f t="shared" si="13"/>
        <v>10</v>
      </c>
      <c r="E880" t="s">
        <v>485</v>
      </c>
      <c r="F880" t="s">
        <v>377</v>
      </c>
      <c r="G880" s="5">
        <v>6386</v>
      </c>
    </row>
    <row r="881" spans="1:7" x14ac:dyDescent="0.2">
      <c r="A881" t="s">
        <v>476</v>
      </c>
      <c r="B881" t="s">
        <v>515</v>
      </c>
      <c r="C881" t="s">
        <v>516</v>
      </c>
      <c r="D881" t="str">
        <f t="shared" si="13"/>
        <v>10</v>
      </c>
      <c r="E881" t="s">
        <v>486</v>
      </c>
      <c r="F881" t="s">
        <v>377</v>
      </c>
      <c r="G881" s="5">
        <v>40</v>
      </c>
    </row>
    <row r="882" spans="1:7" x14ac:dyDescent="0.2">
      <c r="A882" t="s">
        <v>476</v>
      </c>
      <c r="B882" t="s">
        <v>515</v>
      </c>
      <c r="C882" t="s">
        <v>516</v>
      </c>
      <c r="D882" t="str">
        <f t="shared" si="13"/>
        <v>10</v>
      </c>
      <c r="E882" t="s">
        <v>324</v>
      </c>
      <c r="F882" t="s">
        <v>377</v>
      </c>
      <c r="G882" s="5">
        <v>963</v>
      </c>
    </row>
    <row r="883" spans="1:7" x14ac:dyDescent="0.2">
      <c r="A883" t="s">
        <v>476</v>
      </c>
      <c r="B883" t="s">
        <v>515</v>
      </c>
      <c r="C883" t="s">
        <v>516</v>
      </c>
      <c r="D883" t="str">
        <f t="shared" si="13"/>
        <v>10</v>
      </c>
      <c r="E883" t="s">
        <v>324</v>
      </c>
      <c r="F883" t="s">
        <v>410</v>
      </c>
      <c r="G883" s="5">
        <v>165</v>
      </c>
    </row>
    <row r="884" spans="1:7" x14ac:dyDescent="0.2">
      <c r="A884" t="s">
        <v>476</v>
      </c>
      <c r="B884" t="s">
        <v>515</v>
      </c>
      <c r="C884" t="s">
        <v>516</v>
      </c>
      <c r="D884" t="str">
        <f t="shared" si="13"/>
        <v>10</v>
      </c>
      <c r="E884" t="s">
        <v>325</v>
      </c>
      <c r="F884" t="s">
        <v>377</v>
      </c>
      <c r="G884" s="5">
        <v>14</v>
      </c>
    </row>
    <row r="885" spans="1:7" x14ac:dyDescent="0.2">
      <c r="A885" t="s">
        <v>476</v>
      </c>
      <c r="B885" t="s">
        <v>515</v>
      </c>
      <c r="C885" t="s">
        <v>516</v>
      </c>
      <c r="D885" t="str">
        <f t="shared" si="13"/>
        <v>10</v>
      </c>
      <c r="E885" t="s">
        <v>326</v>
      </c>
      <c r="F885" t="s">
        <v>377</v>
      </c>
      <c r="G885" s="5">
        <v>1154</v>
      </c>
    </row>
    <row r="886" spans="1:7" x14ac:dyDescent="0.2">
      <c r="A886" t="s">
        <v>476</v>
      </c>
      <c r="B886" t="s">
        <v>515</v>
      </c>
      <c r="C886" t="s">
        <v>516</v>
      </c>
      <c r="D886" t="str">
        <f t="shared" si="13"/>
        <v>10</v>
      </c>
      <c r="E886" t="s">
        <v>326</v>
      </c>
      <c r="F886" t="s">
        <v>410</v>
      </c>
      <c r="G886" s="5">
        <v>169</v>
      </c>
    </row>
    <row r="887" spans="1:7" x14ac:dyDescent="0.2">
      <c r="A887" t="s">
        <v>476</v>
      </c>
      <c r="B887" t="s">
        <v>515</v>
      </c>
      <c r="C887" t="s">
        <v>516</v>
      </c>
      <c r="D887" t="str">
        <f t="shared" si="13"/>
        <v>11</v>
      </c>
      <c r="E887" t="s">
        <v>344</v>
      </c>
      <c r="F887" t="s">
        <v>377</v>
      </c>
      <c r="G887" s="5">
        <v>10</v>
      </c>
    </row>
    <row r="888" spans="1:7" x14ac:dyDescent="0.2">
      <c r="A888" t="s">
        <v>476</v>
      </c>
      <c r="B888" t="s">
        <v>515</v>
      </c>
      <c r="C888" t="s">
        <v>516</v>
      </c>
      <c r="D888" t="str">
        <f t="shared" si="13"/>
        <v>11</v>
      </c>
      <c r="E888" t="s">
        <v>398</v>
      </c>
      <c r="F888" t="s">
        <v>377</v>
      </c>
      <c r="G888" s="5">
        <v>78</v>
      </c>
    </row>
    <row r="889" spans="1:7" x14ac:dyDescent="0.2">
      <c r="A889" t="s">
        <v>476</v>
      </c>
      <c r="B889" t="s">
        <v>515</v>
      </c>
      <c r="C889" t="s">
        <v>516</v>
      </c>
      <c r="D889" t="str">
        <f t="shared" si="13"/>
        <v>11</v>
      </c>
      <c r="E889" t="s">
        <v>487</v>
      </c>
      <c r="F889" t="s">
        <v>377</v>
      </c>
      <c r="G889" s="5">
        <v>20</v>
      </c>
    </row>
    <row r="890" spans="1:7" x14ac:dyDescent="0.2">
      <c r="A890" t="s">
        <v>476</v>
      </c>
      <c r="B890" t="s">
        <v>515</v>
      </c>
      <c r="C890" t="s">
        <v>516</v>
      </c>
      <c r="D890" t="str">
        <f t="shared" si="13"/>
        <v>11</v>
      </c>
      <c r="E890" t="s">
        <v>488</v>
      </c>
      <c r="F890" t="s">
        <v>377</v>
      </c>
      <c r="G890" s="5">
        <v>10</v>
      </c>
    </row>
    <row r="891" spans="1:7" x14ac:dyDescent="0.2">
      <c r="A891" t="s">
        <v>476</v>
      </c>
      <c r="B891" t="s">
        <v>515</v>
      </c>
      <c r="C891" t="s">
        <v>516</v>
      </c>
      <c r="D891" t="str">
        <f t="shared" si="13"/>
        <v>11</v>
      </c>
      <c r="E891" t="s">
        <v>489</v>
      </c>
      <c r="F891" t="s">
        <v>410</v>
      </c>
      <c r="G891" s="5">
        <v>10</v>
      </c>
    </row>
    <row r="892" spans="1:7" x14ac:dyDescent="0.2">
      <c r="A892" t="s">
        <v>476</v>
      </c>
      <c r="B892" t="s">
        <v>515</v>
      </c>
      <c r="C892" t="s">
        <v>516</v>
      </c>
      <c r="D892" t="str">
        <f t="shared" si="13"/>
        <v>11</v>
      </c>
      <c r="E892" t="s">
        <v>490</v>
      </c>
      <c r="F892" t="s">
        <v>377</v>
      </c>
      <c r="G892" s="5">
        <v>18</v>
      </c>
    </row>
    <row r="893" spans="1:7" x14ac:dyDescent="0.2">
      <c r="A893" t="s">
        <v>476</v>
      </c>
      <c r="B893" t="s">
        <v>515</v>
      </c>
      <c r="C893" t="s">
        <v>516</v>
      </c>
      <c r="D893" t="str">
        <f t="shared" si="13"/>
        <v>11</v>
      </c>
      <c r="E893" t="s">
        <v>480</v>
      </c>
      <c r="F893" t="s">
        <v>377</v>
      </c>
      <c r="G893" s="5">
        <v>3</v>
      </c>
    </row>
    <row r="894" spans="1:7" x14ac:dyDescent="0.2">
      <c r="A894" t="s">
        <v>476</v>
      </c>
      <c r="B894" t="s">
        <v>515</v>
      </c>
      <c r="C894" t="s">
        <v>516</v>
      </c>
      <c r="D894" t="str">
        <f t="shared" si="13"/>
        <v>11</v>
      </c>
      <c r="E894" t="s">
        <v>405</v>
      </c>
      <c r="F894" t="s">
        <v>410</v>
      </c>
      <c r="G894" s="5">
        <v>119</v>
      </c>
    </row>
    <row r="895" spans="1:7" x14ac:dyDescent="0.2">
      <c r="A895" t="s">
        <v>476</v>
      </c>
      <c r="B895" t="s">
        <v>515</v>
      </c>
      <c r="C895" t="s">
        <v>516</v>
      </c>
      <c r="D895" t="str">
        <f t="shared" si="13"/>
        <v>11</v>
      </c>
      <c r="E895" t="s">
        <v>327</v>
      </c>
      <c r="F895" t="s">
        <v>377</v>
      </c>
      <c r="G895" s="5">
        <v>7</v>
      </c>
    </row>
    <row r="896" spans="1:7" x14ac:dyDescent="0.2">
      <c r="A896" t="s">
        <v>476</v>
      </c>
      <c r="B896" t="s">
        <v>515</v>
      </c>
      <c r="C896" t="s">
        <v>516</v>
      </c>
      <c r="D896" t="str">
        <f t="shared" si="13"/>
        <v>11</v>
      </c>
      <c r="E896" t="s">
        <v>328</v>
      </c>
      <c r="F896" t="s">
        <v>377</v>
      </c>
      <c r="G896" s="5">
        <v>100</v>
      </c>
    </row>
    <row r="897" spans="1:7" x14ac:dyDescent="0.2">
      <c r="A897" t="s">
        <v>476</v>
      </c>
      <c r="B897" t="s">
        <v>515</v>
      </c>
      <c r="C897" t="s">
        <v>516</v>
      </c>
      <c r="D897" t="str">
        <f t="shared" si="13"/>
        <v>11</v>
      </c>
      <c r="E897" t="s">
        <v>392</v>
      </c>
      <c r="F897" t="s">
        <v>377</v>
      </c>
      <c r="G897" s="5">
        <v>10</v>
      </c>
    </row>
    <row r="898" spans="1:7" x14ac:dyDescent="0.2">
      <c r="A898" t="s">
        <v>476</v>
      </c>
      <c r="B898" t="s">
        <v>515</v>
      </c>
      <c r="C898" t="s">
        <v>516</v>
      </c>
      <c r="D898" t="str">
        <f t="shared" si="13"/>
        <v>11</v>
      </c>
      <c r="E898" t="s">
        <v>517</v>
      </c>
      <c r="F898" t="s">
        <v>377</v>
      </c>
      <c r="G898" s="5">
        <v>5</v>
      </c>
    </row>
    <row r="899" spans="1:7" x14ac:dyDescent="0.2">
      <c r="A899" t="s">
        <v>476</v>
      </c>
      <c r="B899" t="s">
        <v>515</v>
      </c>
      <c r="C899" t="s">
        <v>516</v>
      </c>
      <c r="D899" t="str">
        <f t="shared" ref="D899:D962" si="14">LEFT(E899,2)</f>
        <v>11</v>
      </c>
      <c r="E899" t="s">
        <v>360</v>
      </c>
      <c r="F899" t="s">
        <v>377</v>
      </c>
      <c r="G899" s="5">
        <v>1</v>
      </c>
    </row>
    <row r="900" spans="1:7" x14ac:dyDescent="0.2">
      <c r="A900" t="s">
        <v>476</v>
      </c>
      <c r="B900" t="s">
        <v>515</v>
      </c>
      <c r="C900" t="s">
        <v>516</v>
      </c>
      <c r="D900" t="str">
        <f t="shared" si="14"/>
        <v>11</v>
      </c>
      <c r="E900" t="s">
        <v>427</v>
      </c>
      <c r="F900" t="s">
        <v>377</v>
      </c>
      <c r="G900" s="5">
        <v>4</v>
      </c>
    </row>
    <row r="901" spans="1:7" x14ac:dyDescent="0.2">
      <c r="A901" t="s">
        <v>476</v>
      </c>
      <c r="B901" t="s">
        <v>515</v>
      </c>
      <c r="C901" t="s">
        <v>516</v>
      </c>
      <c r="D901" t="str">
        <f t="shared" si="14"/>
        <v>11</v>
      </c>
      <c r="E901" t="s">
        <v>330</v>
      </c>
      <c r="F901" t="s">
        <v>377</v>
      </c>
      <c r="G901" s="5">
        <v>25</v>
      </c>
    </row>
    <row r="902" spans="1:7" x14ac:dyDescent="0.2">
      <c r="A902" t="s">
        <v>476</v>
      </c>
      <c r="B902" t="s">
        <v>515</v>
      </c>
      <c r="C902" t="s">
        <v>516</v>
      </c>
      <c r="D902" t="str">
        <f t="shared" si="14"/>
        <v>11</v>
      </c>
      <c r="E902" t="s">
        <v>331</v>
      </c>
      <c r="F902" t="s">
        <v>377</v>
      </c>
      <c r="G902" s="5">
        <v>5</v>
      </c>
    </row>
    <row r="903" spans="1:7" x14ac:dyDescent="0.2">
      <c r="A903" t="s">
        <v>476</v>
      </c>
      <c r="B903" t="s">
        <v>515</v>
      </c>
      <c r="C903" t="s">
        <v>516</v>
      </c>
      <c r="D903" t="str">
        <f t="shared" si="14"/>
        <v>11</v>
      </c>
      <c r="E903" t="s">
        <v>492</v>
      </c>
      <c r="F903" t="s">
        <v>410</v>
      </c>
      <c r="G903" s="5">
        <v>2</v>
      </c>
    </row>
    <row r="904" spans="1:7" x14ac:dyDescent="0.2">
      <c r="A904" t="s">
        <v>476</v>
      </c>
      <c r="B904" t="s">
        <v>515</v>
      </c>
      <c r="C904" t="s">
        <v>516</v>
      </c>
      <c r="D904" t="str">
        <f t="shared" si="14"/>
        <v>11</v>
      </c>
      <c r="E904" t="s">
        <v>438</v>
      </c>
      <c r="F904" t="s">
        <v>377</v>
      </c>
      <c r="G904" s="5">
        <v>20</v>
      </c>
    </row>
    <row r="905" spans="1:7" x14ac:dyDescent="0.2">
      <c r="A905" t="s">
        <v>476</v>
      </c>
      <c r="B905" t="s">
        <v>515</v>
      </c>
      <c r="C905" t="s">
        <v>516</v>
      </c>
      <c r="D905" t="str">
        <f t="shared" si="14"/>
        <v>11</v>
      </c>
      <c r="E905" t="s">
        <v>334</v>
      </c>
      <c r="F905" t="s">
        <v>377</v>
      </c>
      <c r="G905" s="5">
        <v>1</v>
      </c>
    </row>
    <row r="906" spans="1:7" x14ac:dyDescent="0.2">
      <c r="A906" t="s">
        <v>476</v>
      </c>
      <c r="B906" t="s">
        <v>515</v>
      </c>
      <c r="C906" t="s">
        <v>516</v>
      </c>
      <c r="D906" t="str">
        <f t="shared" si="14"/>
        <v>11</v>
      </c>
      <c r="E906" t="s">
        <v>474</v>
      </c>
      <c r="F906" t="s">
        <v>413</v>
      </c>
      <c r="G906" s="5">
        <v>211</v>
      </c>
    </row>
    <row r="907" spans="1:7" x14ac:dyDescent="0.2">
      <c r="A907" t="s">
        <v>476</v>
      </c>
      <c r="B907" t="s">
        <v>515</v>
      </c>
      <c r="C907" t="s">
        <v>516</v>
      </c>
      <c r="D907" t="str">
        <f t="shared" si="14"/>
        <v>11</v>
      </c>
      <c r="E907" t="s">
        <v>494</v>
      </c>
      <c r="F907" t="s">
        <v>377</v>
      </c>
      <c r="G907" s="5">
        <v>70</v>
      </c>
    </row>
    <row r="908" spans="1:7" x14ac:dyDescent="0.2">
      <c r="A908" t="s">
        <v>476</v>
      </c>
      <c r="B908" t="s">
        <v>515</v>
      </c>
      <c r="C908" t="s">
        <v>516</v>
      </c>
      <c r="D908" t="str">
        <f t="shared" si="14"/>
        <v>11</v>
      </c>
      <c r="E908" t="s">
        <v>335</v>
      </c>
      <c r="F908" t="s">
        <v>377</v>
      </c>
      <c r="G908" s="5">
        <v>100</v>
      </c>
    </row>
    <row r="909" spans="1:7" x14ac:dyDescent="0.2">
      <c r="A909" t="s">
        <v>476</v>
      </c>
      <c r="B909" t="s">
        <v>515</v>
      </c>
      <c r="C909" t="s">
        <v>516</v>
      </c>
      <c r="D909" t="str">
        <f t="shared" si="14"/>
        <v>11</v>
      </c>
      <c r="E909" t="s">
        <v>495</v>
      </c>
      <c r="F909" t="s">
        <v>413</v>
      </c>
      <c r="G909" s="5">
        <v>100</v>
      </c>
    </row>
    <row r="910" spans="1:7" x14ac:dyDescent="0.2">
      <c r="A910" t="s">
        <v>476</v>
      </c>
      <c r="B910" t="s">
        <v>515</v>
      </c>
      <c r="C910" t="s">
        <v>516</v>
      </c>
      <c r="D910" t="str">
        <f t="shared" si="14"/>
        <v>12</v>
      </c>
      <c r="E910" t="s">
        <v>336</v>
      </c>
      <c r="F910" t="s">
        <v>377</v>
      </c>
      <c r="G910" s="5">
        <v>115</v>
      </c>
    </row>
    <row r="911" spans="1:7" x14ac:dyDescent="0.2">
      <c r="A911" t="s">
        <v>476</v>
      </c>
      <c r="B911" t="s">
        <v>515</v>
      </c>
      <c r="C911" t="s">
        <v>516</v>
      </c>
      <c r="D911" t="str">
        <f t="shared" si="14"/>
        <v>12</v>
      </c>
      <c r="E911" t="s">
        <v>503</v>
      </c>
      <c r="F911" t="s">
        <v>377</v>
      </c>
      <c r="G911" s="5">
        <v>5</v>
      </c>
    </row>
    <row r="912" spans="1:7" x14ac:dyDescent="0.2">
      <c r="A912" t="s">
        <v>476</v>
      </c>
      <c r="B912" t="s">
        <v>515</v>
      </c>
      <c r="C912" t="s">
        <v>516</v>
      </c>
      <c r="D912" t="str">
        <f t="shared" si="14"/>
        <v>12</v>
      </c>
      <c r="E912" t="s">
        <v>401</v>
      </c>
      <c r="F912" t="s">
        <v>377</v>
      </c>
      <c r="G912" s="5">
        <v>15</v>
      </c>
    </row>
    <row r="913" spans="1:7" x14ac:dyDescent="0.2">
      <c r="A913" t="s">
        <v>476</v>
      </c>
      <c r="B913" t="s">
        <v>515</v>
      </c>
      <c r="C913" t="s">
        <v>516</v>
      </c>
      <c r="D913" t="str">
        <f t="shared" si="14"/>
        <v>14</v>
      </c>
      <c r="E913" t="s">
        <v>337</v>
      </c>
      <c r="F913" t="s">
        <v>377</v>
      </c>
      <c r="G913" s="5">
        <v>110</v>
      </c>
    </row>
    <row r="914" spans="1:7" x14ac:dyDescent="0.2">
      <c r="A914" t="s">
        <v>476</v>
      </c>
      <c r="B914" t="s">
        <v>515</v>
      </c>
      <c r="C914" t="s">
        <v>516</v>
      </c>
      <c r="D914" t="str">
        <f t="shared" si="14"/>
        <v>16</v>
      </c>
      <c r="E914" t="s">
        <v>443</v>
      </c>
      <c r="F914" t="s">
        <v>410</v>
      </c>
      <c r="G914" s="5">
        <v>-1100</v>
      </c>
    </row>
    <row r="915" spans="1:7" x14ac:dyDescent="0.2">
      <c r="A915" t="s">
        <v>476</v>
      </c>
      <c r="B915" t="s">
        <v>515</v>
      </c>
      <c r="C915" t="s">
        <v>516</v>
      </c>
      <c r="D915" t="str">
        <f t="shared" si="14"/>
        <v>16</v>
      </c>
      <c r="E915" t="s">
        <v>382</v>
      </c>
      <c r="F915" t="s">
        <v>410</v>
      </c>
      <c r="G915" s="5">
        <v>-119</v>
      </c>
    </row>
    <row r="916" spans="1:7" x14ac:dyDescent="0.2">
      <c r="A916" t="s">
        <v>476</v>
      </c>
      <c r="B916" t="s">
        <v>515</v>
      </c>
      <c r="C916" t="s">
        <v>516</v>
      </c>
      <c r="D916" t="str">
        <f t="shared" si="14"/>
        <v>16</v>
      </c>
      <c r="E916" t="s">
        <v>507</v>
      </c>
      <c r="F916" t="s">
        <v>377</v>
      </c>
      <c r="G916" s="5">
        <v>-40</v>
      </c>
    </row>
    <row r="917" spans="1:7" x14ac:dyDescent="0.2">
      <c r="A917" t="s">
        <v>476</v>
      </c>
      <c r="B917" t="s">
        <v>515</v>
      </c>
      <c r="C917" t="s">
        <v>516</v>
      </c>
      <c r="D917" t="str">
        <f t="shared" si="14"/>
        <v>17</v>
      </c>
      <c r="E917" t="s">
        <v>363</v>
      </c>
      <c r="F917" t="s">
        <v>377</v>
      </c>
      <c r="G917" s="5">
        <v>-346</v>
      </c>
    </row>
    <row r="918" spans="1:7" x14ac:dyDescent="0.2">
      <c r="A918" t="s">
        <v>476</v>
      </c>
      <c r="B918" t="s">
        <v>515</v>
      </c>
      <c r="C918" t="s">
        <v>516</v>
      </c>
      <c r="D918" t="str">
        <f t="shared" si="14"/>
        <v>17</v>
      </c>
      <c r="E918" t="s">
        <v>339</v>
      </c>
      <c r="F918" t="s">
        <v>377</v>
      </c>
      <c r="G918" s="5">
        <v>-110</v>
      </c>
    </row>
    <row r="919" spans="1:7" x14ac:dyDescent="0.2">
      <c r="A919" t="s">
        <v>476</v>
      </c>
      <c r="B919" t="s">
        <v>515</v>
      </c>
      <c r="C919" t="s">
        <v>516</v>
      </c>
      <c r="D919" t="str">
        <f t="shared" si="14"/>
        <v>17</v>
      </c>
      <c r="E919" t="s">
        <v>355</v>
      </c>
      <c r="F919" t="s">
        <v>377</v>
      </c>
      <c r="G919" s="5">
        <v>-105</v>
      </c>
    </row>
    <row r="920" spans="1:7" x14ac:dyDescent="0.2">
      <c r="A920" t="s">
        <v>476</v>
      </c>
      <c r="B920" t="s">
        <v>518</v>
      </c>
      <c r="C920" t="s">
        <v>519</v>
      </c>
      <c r="D920" t="str">
        <f t="shared" si="14"/>
        <v>10</v>
      </c>
      <c r="E920" t="s">
        <v>320</v>
      </c>
      <c r="F920" t="s">
        <v>377</v>
      </c>
      <c r="G920" s="5">
        <v>1628</v>
      </c>
    </row>
    <row r="921" spans="1:7" x14ac:dyDescent="0.2">
      <c r="A921" t="s">
        <v>476</v>
      </c>
      <c r="B921" t="s">
        <v>518</v>
      </c>
      <c r="C921" t="s">
        <v>519</v>
      </c>
      <c r="D921" t="str">
        <f t="shared" si="14"/>
        <v>10</v>
      </c>
      <c r="E921" t="s">
        <v>320</v>
      </c>
      <c r="F921" t="s">
        <v>410</v>
      </c>
      <c r="G921" s="5">
        <v>1232</v>
      </c>
    </row>
    <row r="922" spans="1:7" x14ac:dyDescent="0.2">
      <c r="A922" t="s">
        <v>476</v>
      </c>
      <c r="B922" t="s">
        <v>518</v>
      </c>
      <c r="C922" t="s">
        <v>519</v>
      </c>
      <c r="D922" t="str">
        <f t="shared" si="14"/>
        <v>10</v>
      </c>
      <c r="E922" t="s">
        <v>485</v>
      </c>
      <c r="F922" t="s">
        <v>377</v>
      </c>
      <c r="G922" s="5">
        <v>10835</v>
      </c>
    </row>
    <row r="923" spans="1:7" x14ac:dyDescent="0.2">
      <c r="A923" t="s">
        <v>476</v>
      </c>
      <c r="B923" t="s">
        <v>518</v>
      </c>
      <c r="C923" t="s">
        <v>519</v>
      </c>
      <c r="D923" t="str">
        <f t="shared" si="14"/>
        <v>10</v>
      </c>
      <c r="E923" t="s">
        <v>486</v>
      </c>
      <c r="F923" t="s">
        <v>377</v>
      </c>
      <c r="G923" s="5">
        <v>173</v>
      </c>
    </row>
    <row r="924" spans="1:7" x14ac:dyDescent="0.2">
      <c r="A924" t="s">
        <v>476</v>
      </c>
      <c r="B924" t="s">
        <v>518</v>
      </c>
      <c r="C924" t="s">
        <v>519</v>
      </c>
      <c r="D924" t="str">
        <f t="shared" si="14"/>
        <v>10</v>
      </c>
      <c r="E924" t="s">
        <v>324</v>
      </c>
      <c r="F924" t="s">
        <v>377</v>
      </c>
      <c r="G924" s="5">
        <v>1697</v>
      </c>
    </row>
    <row r="925" spans="1:7" x14ac:dyDescent="0.2">
      <c r="A925" t="s">
        <v>476</v>
      </c>
      <c r="B925" t="s">
        <v>518</v>
      </c>
      <c r="C925" t="s">
        <v>519</v>
      </c>
      <c r="D925" t="str">
        <f t="shared" si="14"/>
        <v>10</v>
      </c>
      <c r="E925" t="s">
        <v>324</v>
      </c>
      <c r="F925" t="s">
        <v>410</v>
      </c>
      <c r="G925" s="5">
        <v>197</v>
      </c>
    </row>
    <row r="926" spans="1:7" x14ac:dyDescent="0.2">
      <c r="A926" t="s">
        <v>476</v>
      </c>
      <c r="B926" t="s">
        <v>518</v>
      </c>
      <c r="C926" t="s">
        <v>519</v>
      </c>
      <c r="D926" t="str">
        <f t="shared" si="14"/>
        <v>10</v>
      </c>
      <c r="E926" t="s">
        <v>325</v>
      </c>
      <c r="F926" t="s">
        <v>377</v>
      </c>
      <c r="G926" s="5">
        <v>25</v>
      </c>
    </row>
    <row r="927" spans="1:7" x14ac:dyDescent="0.2">
      <c r="A927" t="s">
        <v>476</v>
      </c>
      <c r="B927" t="s">
        <v>518</v>
      </c>
      <c r="C927" t="s">
        <v>519</v>
      </c>
      <c r="D927" t="str">
        <f t="shared" si="14"/>
        <v>10</v>
      </c>
      <c r="E927" t="s">
        <v>326</v>
      </c>
      <c r="F927" t="s">
        <v>377</v>
      </c>
      <c r="G927" s="5">
        <v>2021</v>
      </c>
    </row>
    <row r="928" spans="1:7" x14ac:dyDescent="0.2">
      <c r="A928" t="s">
        <v>476</v>
      </c>
      <c r="B928" t="s">
        <v>518</v>
      </c>
      <c r="C928" t="s">
        <v>519</v>
      </c>
      <c r="D928" t="str">
        <f t="shared" si="14"/>
        <v>10</v>
      </c>
      <c r="E928" t="s">
        <v>326</v>
      </c>
      <c r="F928" t="s">
        <v>410</v>
      </c>
      <c r="G928" s="5">
        <v>201</v>
      </c>
    </row>
    <row r="929" spans="1:7" x14ac:dyDescent="0.2">
      <c r="A929" t="s">
        <v>476</v>
      </c>
      <c r="B929" t="s">
        <v>518</v>
      </c>
      <c r="C929" t="s">
        <v>519</v>
      </c>
      <c r="D929" t="str">
        <f t="shared" si="14"/>
        <v>11</v>
      </c>
      <c r="E929" t="s">
        <v>344</v>
      </c>
      <c r="F929" t="s">
        <v>377</v>
      </c>
      <c r="G929" s="5">
        <v>8</v>
      </c>
    </row>
    <row r="930" spans="1:7" x14ac:dyDescent="0.2">
      <c r="A930" t="s">
        <v>476</v>
      </c>
      <c r="B930" t="s">
        <v>518</v>
      </c>
      <c r="C930" t="s">
        <v>519</v>
      </c>
      <c r="D930" t="str">
        <f t="shared" si="14"/>
        <v>11</v>
      </c>
      <c r="E930" t="s">
        <v>398</v>
      </c>
      <c r="F930" t="s">
        <v>377</v>
      </c>
      <c r="G930" s="5">
        <v>140</v>
      </c>
    </row>
    <row r="931" spans="1:7" x14ac:dyDescent="0.2">
      <c r="A931" t="s">
        <v>476</v>
      </c>
      <c r="B931" t="s">
        <v>518</v>
      </c>
      <c r="C931" t="s">
        <v>519</v>
      </c>
      <c r="D931" t="str">
        <f t="shared" si="14"/>
        <v>11</v>
      </c>
      <c r="E931" t="s">
        <v>487</v>
      </c>
      <c r="F931" t="s">
        <v>377</v>
      </c>
      <c r="G931" s="5">
        <v>50</v>
      </c>
    </row>
    <row r="932" spans="1:7" x14ac:dyDescent="0.2">
      <c r="A932" t="s">
        <v>476</v>
      </c>
      <c r="B932" t="s">
        <v>518</v>
      </c>
      <c r="C932" t="s">
        <v>519</v>
      </c>
      <c r="D932" t="str">
        <f t="shared" si="14"/>
        <v>11</v>
      </c>
      <c r="E932" t="s">
        <v>488</v>
      </c>
      <c r="F932" t="s">
        <v>377</v>
      </c>
      <c r="G932" s="5">
        <v>35</v>
      </c>
    </row>
    <row r="933" spans="1:7" x14ac:dyDescent="0.2">
      <c r="A933" t="s">
        <v>476</v>
      </c>
      <c r="B933" t="s">
        <v>518</v>
      </c>
      <c r="C933" t="s">
        <v>519</v>
      </c>
      <c r="D933" t="str">
        <f t="shared" si="14"/>
        <v>11</v>
      </c>
      <c r="E933" t="s">
        <v>489</v>
      </c>
      <c r="F933" t="s">
        <v>410</v>
      </c>
      <c r="G933" s="5">
        <v>10</v>
      </c>
    </row>
    <row r="934" spans="1:7" x14ac:dyDescent="0.2">
      <c r="A934" t="s">
        <v>476</v>
      </c>
      <c r="B934" t="s">
        <v>518</v>
      </c>
      <c r="C934" t="s">
        <v>519</v>
      </c>
      <c r="D934" t="str">
        <f t="shared" si="14"/>
        <v>11</v>
      </c>
      <c r="E934" t="s">
        <v>490</v>
      </c>
      <c r="F934" t="s">
        <v>377</v>
      </c>
      <c r="G934" s="5">
        <v>10</v>
      </c>
    </row>
    <row r="935" spans="1:7" x14ac:dyDescent="0.2">
      <c r="A935" t="s">
        <v>476</v>
      </c>
      <c r="B935" t="s">
        <v>518</v>
      </c>
      <c r="C935" t="s">
        <v>519</v>
      </c>
      <c r="D935" t="str">
        <f t="shared" si="14"/>
        <v>11</v>
      </c>
      <c r="E935" t="s">
        <v>480</v>
      </c>
      <c r="F935" t="s">
        <v>377</v>
      </c>
      <c r="G935" s="5">
        <v>10</v>
      </c>
    </row>
    <row r="936" spans="1:7" x14ac:dyDescent="0.2">
      <c r="A936" t="s">
        <v>476</v>
      </c>
      <c r="B936" t="s">
        <v>518</v>
      </c>
      <c r="C936" t="s">
        <v>519</v>
      </c>
      <c r="D936" t="str">
        <f t="shared" si="14"/>
        <v>11</v>
      </c>
      <c r="E936" t="s">
        <v>327</v>
      </c>
      <c r="F936" t="s">
        <v>377</v>
      </c>
      <c r="G936" s="5">
        <v>15</v>
      </c>
    </row>
    <row r="937" spans="1:7" x14ac:dyDescent="0.2">
      <c r="A937" t="s">
        <v>476</v>
      </c>
      <c r="B937" t="s">
        <v>518</v>
      </c>
      <c r="C937" t="s">
        <v>519</v>
      </c>
      <c r="D937" t="str">
        <f t="shared" si="14"/>
        <v>11</v>
      </c>
      <c r="E937" t="s">
        <v>328</v>
      </c>
      <c r="F937" t="s">
        <v>377</v>
      </c>
      <c r="G937" s="5">
        <v>180</v>
      </c>
    </row>
    <row r="938" spans="1:7" x14ac:dyDescent="0.2">
      <c r="A938" t="s">
        <v>476</v>
      </c>
      <c r="B938" t="s">
        <v>518</v>
      </c>
      <c r="C938" t="s">
        <v>519</v>
      </c>
      <c r="D938" t="str">
        <f t="shared" si="14"/>
        <v>11</v>
      </c>
      <c r="E938" t="s">
        <v>328</v>
      </c>
      <c r="F938" t="s">
        <v>410</v>
      </c>
      <c r="G938" s="5">
        <v>10</v>
      </c>
    </row>
    <row r="939" spans="1:7" x14ac:dyDescent="0.2">
      <c r="A939" t="s">
        <v>476</v>
      </c>
      <c r="B939" t="s">
        <v>518</v>
      </c>
      <c r="C939" t="s">
        <v>519</v>
      </c>
      <c r="D939" t="str">
        <f t="shared" si="14"/>
        <v>11</v>
      </c>
      <c r="E939" t="s">
        <v>392</v>
      </c>
      <c r="F939" t="s">
        <v>377</v>
      </c>
      <c r="G939" s="5">
        <v>5</v>
      </c>
    </row>
    <row r="940" spans="1:7" x14ac:dyDescent="0.2">
      <c r="A940" t="s">
        <v>476</v>
      </c>
      <c r="B940" t="s">
        <v>518</v>
      </c>
      <c r="C940" t="s">
        <v>519</v>
      </c>
      <c r="D940" t="str">
        <f t="shared" si="14"/>
        <v>11</v>
      </c>
      <c r="E940" t="s">
        <v>330</v>
      </c>
      <c r="F940" t="s">
        <v>377</v>
      </c>
      <c r="G940" s="5">
        <v>70</v>
      </c>
    </row>
    <row r="941" spans="1:7" x14ac:dyDescent="0.2">
      <c r="A941" t="s">
        <v>476</v>
      </c>
      <c r="B941" t="s">
        <v>518</v>
      </c>
      <c r="C941" t="s">
        <v>519</v>
      </c>
      <c r="D941" t="str">
        <f t="shared" si="14"/>
        <v>11</v>
      </c>
      <c r="E941" t="s">
        <v>492</v>
      </c>
      <c r="F941" t="s">
        <v>410</v>
      </c>
      <c r="G941" s="5">
        <v>3</v>
      </c>
    </row>
    <row r="942" spans="1:7" x14ac:dyDescent="0.2">
      <c r="A942" t="s">
        <v>476</v>
      </c>
      <c r="B942" t="s">
        <v>518</v>
      </c>
      <c r="C942" t="s">
        <v>519</v>
      </c>
      <c r="D942" t="str">
        <f t="shared" si="14"/>
        <v>11</v>
      </c>
      <c r="E942" t="s">
        <v>438</v>
      </c>
      <c r="F942" t="s">
        <v>377</v>
      </c>
      <c r="G942" s="5">
        <v>30</v>
      </c>
    </row>
    <row r="943" spans="1:7" x14ac:dyDescent="0.2">
      <c r="A943" t="s">
        <v>476</v>
      </c>
      <c r="B943" t="s">
        <v>518</v>
      </c>
      <c r="C943" t="s">
        <v>519</v>
      </c>
      <c r="D943" t="str">
        <f t="shared" si="14"/>
        <v>11</v>
      </c>
      <c r="E943" t="s">
        <v>474</v>
      </c>
      <c r="F943" t="s">
        <v>413</v>
      </c>
      <c r="G943" s="5">
        <v>400</v>
      </c>
    </row>
    <row r="944" spans="1:7" x14ac:dyDescent="0.2">
      <c r="A944" t="s">
        <v>476</v>
      </c>
      <c r="B944" t="s">
        <v>518</v>
      </c>
      <c r="C944" t="s">
        <v>519</v>
      </c>
      <c r="D944" t="str">
        <f t="shared" si="14"/>
        <v>11</v>
      </c>
      <c r="E944" t="s">
        <v>494</v>
      </c>
      <c r="F944" t="s">
        <v>377</v>
      </c>
      <c r="G944" s="5">
        <v>120</v>
      </c>
    </row>
    <row r="945" spans="1:7" x14ac:dyDescent="0.2">
      <c r="A945" t="s">
        <v>476</v>
      </c>
      <c r="B945" t="s">
        <v>518</v>
      </c>
      <c r="C945" t="s">
        <v>519</v>
      </c>
      <c r="D945" t="str">
        <f t="shared" si="14"/>
        <v>11</v>
      </c>
      <c r="E945" t="s">
        <v>495</v>
      </c>
      <c r="F945" t="s">
        <v>413</v>
      </c>
      <c r="G945" s="5">
        <v>150</v>
      </c>
    </row>
    <row r="946" spans="1:7" x14ac:dyDescent="0.2">
      <c r="A946" t="s">
        <v>476</v>
      </c>
      <c r="B946" t="s">
        <v>518</v>
      </c>
      <c r="C946" t="s">
        <v>519</v>
      </c>
      <c r="D946" t="str">
        <f t="shared" si="14"/>
        <v>12</v>
      </c>
      <c r="E946" t="s">
        <v>336</v>
      </c>
      <c r="F946" t="s">
        <v>377</v>
      </c>
      <c r="G946" s="5">
        <v>225</v>
      </c>
    </row>
    <row r="947" spans="1:7" x14ac:dyDescent="0.2">
      <c r="A947" t="s">
        <v>476</v>
      </c>
      <c r="B947" t="s">
        <v>518</v>
      </c>
      <c r="C947" t="s">
        <v>519</v>
      </c>
      <c r="D947" t="str">
        <f t="shared" si="14"/>
        <v>12</v>
      </c>
      <c r="E947" t="s">
        <v>503</v>
      </c>
      <c r="F947" t="s">
        <v>413</v>
      </c>
      <c r="G947" s="5">
        <v>10</v>
      </c>
    </row>
    <row r="948" spans="1:7" x14ac:dyDescent="0.2">
      <c r="A948" t="s">
        <v>476</v>
      </c>
      <c r="B948" t="s">
        <v>518</v>
      </c>
      <c r="C948" t="s">
        <v>519</v>
      </c>
      <c r="D948" t="str">
        <f t="shared" si="14"/>
        <v>12</v>
      </c>
      <c r="E948" t="s">
        <v>401</v>
      </c>
      <c r="F948" t="s">
        <v>377</v>
      </c>
      <c r="G948" s="5">
        <v>70</v>
      </c>
    </row>
    <row r="949" spans="1:7" x14ac:dyDescent="0.2">
      <c r="A949" t="s">
        <v>476</v>
      </c>
      <c r="B949" t="s">
        <v>518</v>
      </c>
      <c r="C949" t="s">
        <v>519</v>
      </c>
      <c r="D949" t="str">
        <f t="shared" si="14"/>
        <v>12</v>
      </c>
      <c r="E949" t="s">
        <v>361</v>
      </c>
      <c r="F949" t="s">
        <v>377</v>
      </c>
      <c r="G949" s="5">
        <v>180</v>
      </c>
    </row>
    <row r="950" spans="1:7" x14ac:dyDescent="0.2">
      <c r="A950" t="s">
        <v>476</v>
      </c>
      <c r="B950" t="s">
        <v>518</v>
      </c>
      <c r="C950" t="s">
        <v>519</v>
      </c>
      <c r="D950" t="str">
        <f t="shared" si="14"/>
        <v>14</v>
      </c>
      <c r="E950" t="s">
        <v>337</v>
      </c>
      <c r="F950" t="s">
        <v>377</v>
      </c>
      <c r="G950" s="5">
        <v>150</v>
      </c>
    </row>
    <row r="951" spans="1:7" x14ac:dyDescent="0.2">
      <c r="A951" t="s">
        <v>476</v>
      </c>
      <c r="B951" t="s">
        <v>518</v>
      </c>
      <c r="C951" t="s">
        <v>519</v>
      </c>
      <c r="D951" t="str">
        <f t="shared" si="14"/>
        <v>14</v>
      </c>
      <c r="E951" t="s">
        <v>337</v>
      </c>
      <c r="F951" t="s">
        <v>413</v>
      </c>
      <c r="G951" s="5">
        <v>140</v>
      </c>
    </row>
    <row r="952" spans="1:7" x14ac:dyDescent="0.2">
      <c r="A952" t="s">
        <v>476</v>
      </c>
      <c r="B952" t="s">
        <v>518</v>
      </c>
      <c r="C952" t="s">
        <v>519</v>
      </c>
      <c r="D952" t="str">
        <f t="shared" si="14"/>
        <v>14</v>
      </c>
      <c r="E952" t="s">
        <v>367</v>
      </c>
      <c r="F952" t="s">
        <v>377</v>
      </c>
      <c r="G952" s="5">
        <v>-72</v>
      </c>
    </row>
    <row r="953" spans="1:7" x14ac:dyDescent="0.2">
      <c r="A953" t="s">
        <v>476</v>
      </c>
      <c r="B953" t="s">
        <v>518</v>
      </c>
      <c r="C953" t="s">
        <v>519</v>
      </c>
      <c r="D953" t="str">
        <f t="shared" si="14"/>
        <v>16</v>
      </c>
      <c r="E953" t="s">
        <v>443</v>
      </c>
      <c r="F953" t="s">
        <v>410</v>
      </c>
      <c r="G953" s="5">
        <v>-1250</v>
      </c>
    </row>
    <row r="954" spans="1:7" x14ac:dyDescent="0.2">
      <c r="A954" t="s">
        <v>476</v>
      </c>
      <c r="B954" t="s">
        <v>518</v>
      </c>
      <c r="C954" t="s">
        <v>519</v>
      </c>
      <c r="D954" t="str">
        <f t="shared" si="14"/>
        <v>16</v>
      </c>
      <c r="E954" t="s">
        <v>504</v>
      </c>
      <c r="F954" t="s">
        <v>377</v>
      </c>
      <c r="G954" s="5">
        <v>-15</v>
      </c>
    </row>
    <row r="955" spans="1:7" x14ac:dyDescent="0.2">
      <c r="A955" t="s">
        <v>476</v>
      </c>
      <c r="B955" t="s">
        <v>518</v>
      </c>
      <c r="C955" t="s">
        <v>519</v>
      </c>
      <c r="D955" t="str">
        <f t="shared" si="14"/>
        <v>17</v>
      </c>
      <c r="E955" t="s">
        <v>363</v>
      </c>
      <c r="F955" t="s">
        <v>377</v>
      </c>
      <c r="G955" s="5">
        <v>-443</v>
      </c>
    </row>
    <row r="956" spans="1:7" x14ac:dyDescent="0.2">
      <c r="A956" t="s">
        <v>476</v>
      </c>
      <c r="B956" t="s">
        <v>518</v>
      </c>
      <c r="C956" t="s">
        <v>519</v>
      </c>
      <c r="D956" t="str">
        <f t="shared" si="14"/>
        <v>17</v>
      </c>
      <c r="E956" t="s">
        <v>339</v>
      </c>
      <c r="F956" t="s">
        <v>377</v>
      </c>
      <c r="G956" s="5">
        <v>-290</v>
      </c>
    </row>
    <row r="957" spans="1:7" x14ac:dyDescent="0.2">
      <c r="A957" t="s">
        <v>476</v>
      </c>
      <c r="B957" t="s">
        <v>518</v>
      </c>
      <c r="C957" t="s">
        <v>519</v>
      </c>
      <c r="D957" t="str">
        <f t="shared" si="14"/>
        <v>17</v>
      </c>
      <c r="E957" t="s">
        <v>395</v>
      </c>
      <c r="F957" t="s">
        <v>377</v>
      </c>
      <c r="G957" s="5">
        <v>-70</v>
      </c>
    </row>
    <row r="958" spans="1:7" x14ac:dyDescent="0.2">
      <c r="A958" t="s">
        <v>476</v>
      </c>
      <c r="B958" t="s">
        <v>520</v>
      </c>
      <c r="C958" t="s">
        <v>521</v>
      </c>
      <c r="D958" t="str">
        <f t="shared" si="14"/>
        <v>10</v>
      </c>
      <c r="E958" t="s">
        <v>320</v>
      </c>
      <c r="F958" t="s">
        <v>377</v>
      </c>
      <c r="G958" s="5">
        <v>2030</v>
      </c>
    </row>
    <row r="959" spans="1:7" x14ac:dyDescent="0.2">
      <c r="A959" t="s">
        <v>476</v>
      </c>
      <c r="B959" t="s">
        <v>520</v>
      </c>
      <c r="C959" t="s">
        <v>521</v>
      </c>
      <c r="D959" t="str">
        <f t="shared" si="14"/>
        <v>10</v>
      </c>
      <c r="E959" t="s">
        <v>485</v>
      </c>
      <c r="F959" t="s">
        <v>377</v>
      </c>
      <c r="G959" s="5">
        <v>18011</v>
      </c>
    </row>
    <row r="960" spans="1:7" x14ac:dyDescent="0.2">
      <c r="A960" t="s">
        <v>476</v>
      </c>
      <c r="B960" t="s">
        <v>520</v>
      </c>
      <c r="C960" t="s">
        <v>521</v>
      </c>
      <c r="D960" t="str">
        <f t="shared" si="14"/>
        <v>10</v>
      </c>
      <c r="E960" t="s">
        <v>486</v>
      </c>
      <c r="F960" t="s">
        <v>377</v>
      </c>
      <c r="G960" s="5">
        <v>175</v>
      </c>
    </row>
    <row r="961" spans="1:7" x14ac:dyDescent="0.2">
      <c r="A961" t="s">
        <v>476</v>
      </c>
      <c r="B961" t="s">
        <v>520</v>
      </c>
      <c r="C961" t="s">
        <v>521</v>
      </c>
      <c r="D961" t="str">
        <f t="shared" si="14"/>
        <v>10</v>
      </c>
      <c r="E961" t="s">
        <v>324</v>
      </c>
      <c r="F961" t="s">
        <v>377</v>
      </c>
      <c r="G961" s="5">
        <v>2694</v>
      </c>
    </row>
    <row r="962" spans="1:7" x14ac:dyDescent="0.2">
      <c r="A962" t="s">
        <v>476</v>
      </c>
      <c r="B962" t="s">
        <v>520</v>
      </c>
      <c r="C962" t="s">
        <v>521</v>
      </c>
      <c r="D962" t="str">
        <f t="shared" si="14"/>
        <v>10</v>
      </c>
      <c r="E962" t="s">
        <v>325</v>
      </c>
      <c r="F962" t="s">
        <v>377</v>
      </c>
      <c r="G962" s="5">
        <v>34</v>
      </c>
    </row>
    <row r="963" spans="1:7" x14ac:dyDescent="0.2">
      <c r="A963" t="s">
        <v>476</v>
      </c>
      <c r="B963" t="s">
        <v>520</v>
      </c>
      <c r="C963" t="s">
        <v>521</v>
      </c>
      <c r="D963" t="str">
        <f t="shared" ref="D963:D1026" si="15">LEFT(E963,2)</f>
        <v>10</v>
      </c>
      <c r="E963" t="s">
        <v>326</v>
      </c>
      <c r="F963" t="s">
        <v>377</v>
      </c>
      <c r="G963" s="5">
        <v>3231</v>
      </c>
    </row>
    <row r="964" spans="1:7" x14ac:dyDescent="0.2">
      <c r="A964" t="s">
        <v>476</v>
      </c>
      <c r="B964" t="s">
        <v>520</v>
      </c>
      <c r="C964" t="s">
        <v>521</v>
      </c>
      <c r="D964" t="str">
        <f t="shared" si="15"/>
        <v>11</v>
      </c>
      <c r="E964" t="s">
        <v>344</v>
      </c>
      <c r="F964" t="s">
        <v>377</v>
      </c>
      <c r="G964" s="5">
        <v>40</v>
      </c>
    </row>
    <row r="965" spans="1:7" x14ac:dyDescent="0.2">
      <c r="A965" t="s">
        <v>476</v>
      </c>
      <c r="B965" t="s">
        <v>520</v>
      </c>
      <c r="C965" t="s">
        <v>521</v>
      </c>
      <c r="D965" t="str">
        <f t="shared" si="15"/>
        <v>11</v>
      </c>
      <c r="E965" t="s">
        <v>398</v>
      </c>
      <c r="F965" t="s">
        <v>377</v>
      </c>
      <c r="G965" s="5">
        <v>40</v>
      </c>
    </row>
    <row r="966" spans="1:7" x14ac:dyDescent="0.2">
      <c r="A966" t="s">
        <v>476</v>
      </c>
      <c r="B966" t="s">
        <v>520</v>
      </c>
      <c r="C966" t="s">
        <v>521</v>
      </c>
      <c r="D966" t="str">
        <f t="shared" si="15"/>
        <v>11</v>
      </c>
      <c r="E966" t="s">
        <v>487</v>
      </c>
      <c r="F966" t="s">
        <v>377</v>
      </c>
      <c r="G966" s="5">
        <v>20</v>
      </c>
    </row>
    <row r="967" spans="1:7" x14ac:dyDescent="0.2">
      <c r="A967" t="s">
        <v>476</v>
      </c>
      <c r="B967" t="s">
        <v>520</v>
      </c>
      <c r="C967" t="s">
        <v>521</v>
      </c>
      <c r="D967" t="str">
        <f t="shared" si="15"/>
        <v>11</v>
      </c>
      <c r="E967" t="s">
        <v>488</v>
      </c>
      <c r="F967" t="s">
        <v>377</v>
      </c>
      <c r="G967" s="5">
        <v>40</v>
      </c>
    </row>
    <row r="968" spans="1:7" x14ac:dyDescent="0.2">
      <c r="A968" t="s">
        <v>476</v>
      </c>
      <c r="B968" t="s">
        <v>520</v>
      </c>
      <c r="C968" t="s">
        <v>521</v>
      </c>
      <c r="D968" t="str">
        <f t="shared" si="15"/>
        <v>11</v>
      </c>
      <c r="E968" t="s">
        <v>490</v>
      </c>
      <c r="F968" t="s">
        <v>377</v>
      </c>
      <c r="G968" s="5">
        <v>30</v>
      </c>
    </row>
    <row r="969" spans="1:7" x14ac:dyDescent="0.2">
      <c r="A969" t="s">
        <v>476</v>
      </c>
      <c r="B969" t="s">
        <v>520</v>
      </c>
      <c r="C969" t="s">
        <v>521</v>
      </c>
      <c r="D969" t="str">
        <f t="shared" si="15"/>
        <v>11</v>
      </c>
      <c r="E969" t="s">
        <v>480</v>
      </c>
      <c r="F969" t="s">
        <v>377</v>
      </c>
      <c r="G969" s="5">
        <v>30</v>
      </c>
    </row>
    <row r="970" spans="1:7" x14ac:dyDescent="0.2">
      <c r="A970" t="s">
        <v>476</v>
      </c>
      <c r="B970" t="s">
        <v>520</v>
      </c>
      <c r="C970" t="s">
        <v>521</v>
      </c>
      <c r="D970" t="str">
        <f t="shared" si="15"/>
        <v>11</v>
      </c>
      <c r="E970" t="s">
        <v>405</v>
      </c>
      <c r="F970" t="s">
        <v>377</v>
      </c>
      <c r="G970" s="5">
        <v>50</v>
      </c>
    </row>
    <row r="971" spans="1:7" x14ac:dyDescent="0.2">
      <c r="A971" t="s">
        <v>476</v>
      </c>
      <c r="B971" t="s">
        <v>520</v>
      </c>
      <c r="C971" t="s">
        <v>521</v>
      </c>
      <c r="D971" t="str">
        <f t="shared" si="15"/>
        <v>11</v>
      </c>
      <c r="E971" t="s">
        <v>327</v>
      </c>
      <c r="F971" t="s">
        <v>377</v>
      </c>
      <c r="G971" s="5">
        <v>20</v>
      </c>
    </row>
    <row r="972" spans="1:7" x14ac:dyDescent="0.2">
      <c r="A972" t="s">
        <v>476</v>
      </c>
      <c r="B972" t="s">
        <v>520</v>
      </c>
      <c r="C972" t="s">
        <v>521</v>
      </c>
      <c r="D972" t="str">
        <f t="shared" si="15"/>
        <v>11</v>
      </c>
      <c r="E972" t="s">
        <v>328</v>
      </c>
      <c r="F972" t="s">
        <v>377</v>
      </c>
      <c r="G972" s="5">
        <v>100</v>
      </c>
    </row>
    <row r="973" spans="1:7" x14ac:dyDescent="0.2">
      <c r="A973" t="s">
        <v>476</v>
      </c>
      <c r="B973" t="s">
        <v>520</v>
      </c>
      <c r="C973" t="s">
        <v>521</v>
      </c>
      <c r="D973" t="str">
        <f t="shared" si="15"/>
        <v>11</v>
      </c>
      <c r="E973" t="s">
        <v>392</v>
      </c>
      <c r="F973" t="s">
        <v>377</v>
      </c>
      <c r="G973" s="5">
        <v>50</v>
      </c>
    </row>
    <row r="974" spans="1:7" x14ac:dyDescent="0.2">
      <c r="A974" t="s">
        <v>476</v>
      </c>
      <c r="B974" t="s">
        <v>520</v>
      </c>
      <c r="C974" t="s">
        <v>521</v>
      </c>
      <c r="D974" t="str">
        <f t="shared" si="15"/>
        <v>11</v>
      </c>
      <c r="E974" t="s">
        <v>517</v>
      </c>
      <c r="F974" t="s">
        <v>377</v>
      </c>
      <c r="G974" s="5">
        <v>20</v>
      </c>
    </row>
    <row r="975" spans="1:7" x14ac:dyDescent="0.2">
      <c r="A975" t="s">
        <v>476</v>
      </c>
      <c r="B975" t="s">
        <v>520</v>
      </c>
      <c r="C975" t="s">
        <v>521</v>
      </c>
      <c r="D975" t="str">
        <f t="shared" si="15"/>
        <v>11</v>
      </c>
      <c r="E975" t="s">
        <v>360</v>
      </c>
      <c r="F975" t="s">
        <v>377</v>
      </c>
      <c r="G975" s="5">
        <v>10</v>
      </c>
    </row>
    <row r="976" spans="1:7" x14ac:dyDescent="0.2">
      <c r="A976" t="s">
        <v>476</v>
      </c>
      <c r="B976" t="s">
        <v>520</v>
      </c>
      <c r="C976" t="s">
        <v>521</v>
      </c>
      <c r="D976" t="str">
        <f t="shared" si="15"/>
        <v>11</v>
      </c>
      <c r="E976" t="s">
        <v>427</v>
      </c>
      <c r="F976" t="s">
        <v>377</v>
      </c>
      <c r="G976" s="5">
        <v>8</v>
      </c>
    </row>
    <row r="977" spans="1:7" x14ac:dyDescent="0.2">
      <c r="A977" t="s">
        <v>476</v>
      </c>
      <c r="B977" t="s">
        <v>520</v>
      </c>
      <c r="C977" t="s">
        <v>521</v>
      </c>
      <c r="D977" t="str">
        <f t="shared" si="15"/>
        <v>11</v>
      </c>
      <c r="E977" t="s">
        <v>330</v>
      </c>
      <c r="F977" t="s">
        <v>377</v>
      </c>
      <c r="G977" s="5">
        <v>175</v>
      </c>
    </row>
    <row r="978" spans="1:7" x14ac:dyDescent="0.2">
      <c r="A978" t="s">
        <v>476</v>
      </c>
      <c r="B978" t="s">
        <v>520</v>
      </c>
      <c r="C978" t="s">
        <v>521</v>
      </c>
      <c r="D978" t="str">
        <f t="shared" si="15"/>
        <v>11</v>
      </c>
      <c r="E978" t="s">
        <v>331</v>
      </c>
      <c r="F978" t="s">
        <v>377</v>
      </c>
      <c r="G978" s="5">
        <v>20</v>
      </c>
    </row>
    <row r="979" spans="1:7" x14ac:dyDescent="0.2">
      <c r="A979" t="s">
        <v>476</v>
      </c>
      <c r="B979" t="s">
        <v>520</v>
      </c>
      <c r="C979" t="s">
        <v>521</v>
      </c>
      <c r="D979" t="str">
        <f t="shared" si="15"/>
        <v>11</v>
      </c>
      <c r="E979" t="s">
        <v>332</v>
      </c>
      <c r="F979" t="s">
        <v>377</v>
      </c>
      <c r="G979" s="5">
        <v>30</v>
      </c>
    </row>
    <row r="980" spans="1:7" x14ac:dyDescent="0.2">
      <c r="A980" t="s">
        <v>476</v>
      </c>
      <c r="B980" t="s">
        <v>520</v>
      </c>
      <c r="C980" t="s">
        <v>521</v>
      </c>
      <c r="D980" t="str">
        <f t="shared" si="15"/>
        <v>11</v>
      </c>
      <c r="E980" t="s">
        <v>492</v>
      </c>
      <c r="F980" t="s">
        <v>377</v>
      </c>
      <c r="G980" s="5">
        <v>6</v>
      </c>
    </row>
    <row r="981" spans="1:7" x14ac:dyDescent="0.2">
      <c r="A981" t="s">
        <v>476</v>
      </c>
      <c r="B981" t="s">
        <v>520</v>
      </c>
      <c r="C981" t="s">
        <v>521</v>
      </c>
      <c r="D981" t="str">
        <f t="shared" si="15"/>
        <v>11</v>
      </c>
      <c r="E981" t="s">
        <v>333</v>
      </c>
      <c r="F981" t="s">
        <v>377</v>
      </c>
      <c r="G981" s="5">
        <v>70</v>
      </c>
    </row>
    <row r="982" spans="1:7" x14ac:dyDescent="0.2">
      <c r="A982" t="s">
        <v>476</v>
      </c>
      <c r="B982" t="s">
        <v>520</v>
      </c>
      <c r="C982" t="s">
        <v>521</v>
      </c>
      <c r="D982" t="str">
        <f t="shared" si="15"/>
        <v>11</v>
      </c>
      <c r="E982" t="s">
        <v>438</v>
      </c>
      <c r="F982" t="s">
        <v>377</v>
      </c>
      <c r="G982" s="5">
        <v>10</v>
      </c>
    </row>
    <row r="983" spans="1:7" x14ac:dyDescent="0.2">
      <c r="A983" t="s">
        <v>476</v>
      </c>
      <c r="B983" t="s">
        <v>520</v>
      </c>
      <c r="C983" t="s">
        <v>521</v>
      </c>
      <c r="D983" t="str">
        <f t="shared" si="15"/>
        <v>11</v>
      </c>
      <c r="E983" t="s">
        <v>334</v>
      </c>
      <c r="F983" t="s">
        <v>377</v>
      </c>
      <c r="G983" s="5">
        <v>30</v>
      </c>
    </row>
    <row r="984" spans="1:7" x14ac:dyDescent="0.2">
      <c r="A984" t="s">
        <v>476</v>
      </c>
      <c r="B984" t="s">
        <v>520</v>
      </c>
      <c r="C984" t="s">
        <v>521</v>
      </c>
      <c r="D984" t="str">
        <f t="shared" si="15"/>
        <v>11</v>
      </c>
      <c r="E984" t="s">
        <v>474</v>
      </c>
      <c r="F984" t="s">
        <v>413</v>
      </c>
      <c r="G984" s="5">
        <v>150</v>
      </c>
    </row>
    <row r="985" spans="1:7" x14ac:dyDescent="0.2">
      <c r="A985" t="s">
        <v>476</v>
      </c>
      <c r="B985" t="s">
        <v>520</v>
      </c>
      <c r="C985" t="s">
        <v>521</v>
      </c>
      <c r="D985" t="str">
        <f t="shared" si="15"/>
        <v>11</v>
      </c>
      <c r="E985" t="s">
        <v>522</v>
      </c>
      <c r="F985" t="s">
        <v>413</v>
      </c>
      <c r="G985" s="5">
        <v>200</v>
      </c>
    </row>
    <row r="986" spans="1:7" x14ac:dyDescent="0.2">
      <c r="A986" t="s">
        <v>476</v>
      </c>
      <c r="B986" t="s">
        <v>520</v>
      </c>
      <c r="C986" t="s">
        <v>521</v>
      </c>
      <c r="D986" t="str">
        <f t="shared" si="15"/>
        <v>11</v>
      </c>
      <c r="E986" t="s">
        <v>347</v>
      </c>
      <c r="F986" t="s">
        <v>377</v>
      </c>
      <c r="G986" s="5">
        <v>90</v>
      </c>
    </row>
    <row r="987" spans="1:7" x14ac:dyDescent="0.2">
      <c r="A987" t="s">
        <v>476</v>
      </c>
      <c r="B987" t="s">
        <v>520</v>
      </c>
      <c r="C987" t="s">
        <v>521</v>
      </c>
      <c r="D987" t="str">
        <f t="shared" si="15"/>
        <v>11</v>
      </c>
      <c r="E987" t="s">
        <v>494</v>
      </c>
      <c r="F987" t="s">
        <v>377</v>
      </c>
      <c r="G987" s="5">
        <v>100</v>
      </c>
    </row>
    <row r="988" spans="1:7" x14ac:dyDescent="0.2">
      <c r="A988" t="s">
        <v>476</v>
      </c>
      <c r="B988" t="s">
        <v>520</v>
      </c>
      <c r="C988" t="s">
        <v>521</v>
      </c>
      <c r="D988" t="str">
        <f t="shared" si="15"/>
        <v>11</v>
      </c>
      <c r="E988" t="s">
        <v>335</v>
      </c>
      <c r="F988" t="s">
        <v>413</v>
      </c>
      <c r="G988" s="5">
        <v>30</v>
      </c>
    </row>
    <row r="989" spans="1:7" x14ac:dyDescent="0.2">
      <c r="A989" t="s">
        <v>476</v>
      </c>
      <c r="B989" t="s">
        <v>520</v>
      </c>
      <c r="C989" t="s">
        <v>521</v>
      </c>
      <c r="D989" t="str">
        <f t="shared" si="15"/>
        <v>11</v>
      </c>
      <c r="E989" t="s">
        <v>495</v>
      </c>
      <c r="F989" t="s">
        <v>413</v>
      </c>
      <c r="G989" s="5">
        <v>130</v>
      </c>
    </row>
    <row r="990" spans="1:7" x14ac:dyDescent="0.2">
      <c r="A990" t="s">
        <v>476</v>
      </c>
      <c r="B990" t="s">
        <v>520</v>
      </c>
      <c r="C990" t="s">
        <v>521</v>
      </c>
      <c r="D990" t="str">
        <f t="shared" si="15"/>
        <v>12</v>
      </c>
      <c r="E990" t="s">
        <v>336</v>
      </c>
      <c r="F990" t="s">
        <v>377</v>
      </c>
      <c r="G990" s="5">
        <v>159</v>
      </c>
    </row>
    <row r="991" spans="1:7" x14ac:dyDescent="0.2">
      <c r="A991" t="s">
        <v>476</v>
      </c>
      <c r="B991" t="s">
        <v>520</v>
      </c>
      <c r="C991" t="s">
        <v>521</v>
      </c>
      <c r="D991" t="str">
        <f t="shared" si="15"/>
        <v>12</v>
      </c>
      <c r="E991" t="s">
        <v>502</v>
      </c>
      <c r="F991" t="s">
        <v>377</v>
      </c>
      <c r="G991" s="5">
        <v>10</v>
      </c>
    </row>
    <row r="992" spans="1:7" x14ac:dyDescent="0.2">
      <c r="A992" t="s">
        <v>476</v>
      </c>
      <c r="B992" t="s">
        <v>520</v>
      </c>
      <c r="C992" t="s">
        <v>521</v>
      </c>
      <c r="D992" t="str">
        <f t="shared" si="15"/>
        <v>12</v>
      </c>
      <c r="E992" t="s">
        <v>503</v>
      </c>
      <c r="F992" t="s">
        <v>413</v>
      </c>
      <c r="G992" s="5">
        <v>25</v>
      </c>
    </row>
    <row r="993" spans="1:7" x14ac:dyDescent="0.2">
      <c r="A993" t="s">
        <v>476</v>
      </c>
      <c r="B993" t="s">
        <v>520</v>
      </c>
      <c r="C993" t="s">
        <v>521</v>
      </c>
      <c r="D993" t="str">
        <f t="shared" si="15"/>
        <v>12</v>
      </c>
      <c r="E993" t="s">
        <v>401</v>
      </c>
      <c r="F993" t="s">
        <v>377</v>
      </c>
      <c r="G993" s="5">
        <v>80</v>
      </c>
    </row>
    <row r="994" spans="1:7" x14ac:dyDescent="0.2">
      <c r="A994" t="s">
        <v>476</v>
      </c>
      <c r="B994" t="s">
        <v>520</v>
      </c>
      <c r="C994" t="s">
        <v>521</v>
      </c>
      <c r="D994" t="str">
        <f t="shared" si="15"/>
        <v>14</v>
      </c>
      <c r="E994" t="s">
        <v>337</v>
      </c>
      <c r="F994" t="s">
        <v>377</v>
      </c>
      <c r="G994" s="5">
        <v>210</v>
      </c>
    </row>
    <row r="995" spans="1:7" x14ac:dyDescent="0.2">
      <c r="A995" t="s">
        <v>476</v>
      </c>
      <c r="B995" t="s">
        <v>520</v>
      </c>
      <c r="C995" t="s">
        <v>521</v>
      </c>
      <c r="D995" t="str">
        <f t="shared" si="15"/>
        <v>14</v>
      </c>
      <c r="E995" t="s">
        <v>337</v>
      </c>
      <c r="F995" t="s">
        <v>413</v>
      </c>
      <c r="G995" s="5">
        <v>140</v>
      </c>
    </row>
    <row r="996" spans="1:7" x14ac:dyDescent="0.2">
      <c r="A996" t="s">
        <v>476</v>
      </c>
      <c r="B996" t="s">
        <v>520</v>
      </c>
      <c r="C996" t="s">
        <v>521</v>
      </c>
      <c r="D996" t="str">
        <f t="shared" si="15"/>
        <v>14</v>
      </c>
      <c r="E996" t="s">
        <v>362</v>
      </c>
      <c r="F996" t="s">
        <v>377</v>
      </c>
      <c r="G996" s="5">
        <v>0</v>
      </c>
    </row>
    <row r="997" spans="1:7" x14ac:dyDescent="0.2">
      <c r="A997" t="s">
        <v>476</v>
      </c>
      <c r="B997" t="s">
        <v>520</v>
      </c>
      <c r="C997" t="s">
        <v>521</v>
      </c>
      <c r="D997" t="str">
        <f t="shared" si="15"/>
        <v>17</v>
      </c>
      <c r="E997" t="s">
        <v>339</v>
      </c>
      <c r="F997" t="s">
        <v>377</v>
      </c>
      <c r="G997" s="5">
        <v>-210</v>
      </c>
    </row>
    <row r="998" spans="1:7" x14ac:dyDescent="0.2">
      <c r="A998" t="s">
        <v>476</v>
      </c>
      <c r="B998" t="s">
        <v>520</v>
      </c>
      <c r="C998" t="s">
        <v>521</v>
      </c>
      <c r="D998" t="str">
        <f t="shared" si="15"/>
        <v>17</v>
      </c>
      <c r="E998" t="s">
        <v>339</v>
      </c>
      <c r="F998" t="s">
        <v>413</v>
      </c>
      <c r="G998" s="5">
        <v>-140</v>
      </c>
    </row>
    <row r="999" spans="1:7" x14ac:dyDescent="0.2">
      <c r="A999" t="s">
        <v>476</v>
      </c>
      <c r="B999" t="s">
        <v>520</v>
      </c>
      <c r="C999" t="s">
        <v>521</v>
      </c>
      <c r="D999" t="str">
        <f t="shared" si="15"/>
        <v>17</v>
      </c>
      <c r="E999" t="s">
        <v>355</v>
      </c>
      <c r="F999" t="s">
        <v>377</v>
      </c>
      <c r="G999" s="5">
        <v>-400</v>
      </c>
    </row>
    <row r="1000" spans="1:7" x14ac:dyDescent="0.2">
      <c r="A1000" t="s">
        <v>476</v>
      </c>
      <c r="B1000" t="s">
        <v>520</v>
      </c>
      <c r="C1000" t="s">
        <v>523</v>
      </c>
      <c r="D1000" t="str">
        <f t="shared" si="15"/>
        <v>10</v>
      </c>
      <c r="E1000" t="s">
        <v>320</v>
      </c>
      <c r="F1000" t="s">
        <v>377</v>
      </c>
      <c r="G1000" s="5">
        <v>2229</v>
      </c>
    </row>
    <row r="1001" spans="1:7" x14ac:dyDescent="0.2">
      <c r="A1001" t="s">
        <v>476</v>
      </c>
      <c r="B1001" t="s">
        <v>520</v>
      </c>
      <c r="C1001" t="s">
        <v>523</v>
      </c>
      <c r="D1001" t="str">
        <f t="shared" si="15"/>
        <v>10</v>
      </c>
      <c r="E1001" t="s">
        <v>485</v>
      </c>
      <c r="F1001" t="s">
        <v>377</v>
      </c>
      <c r="G1001" s="5">
        <v>515</v>
      </c>
    </row>
    <row r="1002" spans="1:7" x14ac:dyDescent="0.2">
      <c r="A1002" t="s">
        <v>476</v>
      </c>
      <c r="B1002" t="s">
        <v>520</v>
      </c>
      <c r="C1002" t="s">
        <v>523</v>
      </c>
      <c r="D1002" t="str">
        <f t="shared" si="15"/>
        <v>10</v>
      </c>
      <c r="E1002" t="s">
        <v>524</v>
      </c>
      <c r="F1002" t="s">
        <v>377</v>
      </c>
      <c r="G1002" s="5">
        <v>90</v>
      </c>
    </row>
    <row r="1003" spans="1:7" x14ac:dyDescent="0.2">
      <c r="A1003" t="s">
        <v>476</v>
      </c>
      <c r="B1003" t="s">
        <v>520</v>
      </c>
      <c r="C1003" t="s">
        <v>523</v>
      </c>
      <c r="D1003" t="str">
        <f t="shared" si="15"/>
        <v>10</v>
      </c>
      <c r="E1003" t="s">
        <v>324</v>
      </c>
      <c r="F1003" t="s">
        <v>377</v>
      </c>
      <c r="G1003" s="5">
        <v>438</v>
      </c>
    </row>
    <row r="1004" spans="1:7" x14ac:dyDescent="0.2">
      <c r="A1004" t="s">
        <v>476</v>
      </c>
      <c r="B1004" t="s">
        <v>520</v>
      </c>
      <c r="C1004" t="s">
        <v>523</v>
      </c>
      <c r="D1004" t="str">
        <f t="shared" si="15"/>
        <v>10</v>
      </c>
      <c r="E1004" t="s">
        <v>326</v>
      </c>
      <c r="F1004" t="s">
        <v>377</v>
      </c>
      <c r="G1004" s="5">
        <v>461</v>
      </c>
    </row>
    <row r="1005" spans="1:7" x14ac:dyDescent="0.2">
      <c r="A1005" t="s">
        <v>476</v>
      </c>
      <c r="B1005" t="s">
        <v>520</v>
      </c>
      <c r="C1005" t="s">
        <v>523</v>
      </c>
      <c r="D1005" t="str">
        <f t="shared" si="15"/>
        <v>11</v>
      </c>
      <c r="E1005" t="s">
        <v>344</v>
      </c>
      <c r="F1005" t="s">
        <v>377</v>
      </c>
      <c r="G1005" s="5">
        <v>4</v>
      </c>
    </row>
    <row r="1006" spans="1:7" x14ac:dyDescent="0.2">
      <c r="A1006" t="s">
        <v>476</v>
      </c>
      <c r="B1006" t="s">
        <v>520</v>
      </c>
      <c r="C1006" t="s">
        <v>523</v>
      </c>
      <c r="D1006" t="str">
        <f t="shared" si="15"/>
        <v>11</v>
      </c>
      <c r="E1006" t="s">
        <v>487</v>
      </c>
      <c r="F1006" t="s">
        <v>377</v>
      </c>
      <c r="G1006" s="5">
        <v>10</v>
      </c>
    </row>
    <row r="1007" spans="1:7" x14ac:dyDescent="0.2">
      <c r="A1007" t="s">
        <v>476</v>
      </c>
      <c r="B1007" t="s">
        <v>520</v>
      </c>
      <c r="C1007" t="s">
        <v>523</v>
      </c>
      <c r="D1007" t="str">
        <f t="shared" si="15"/>
        <v>11</v>
      </c>
      <c r="E1007" t="s">
        <v>405</v>
      </c>
      <c r="F1007" t="s">
        <v>377</v>
      </c>
      <c r="G1007" s="5">
        <v>50</v>
      </c>
    </row>
    <row r="1008" spans="1:7" x14ac:dyDescent="0.2">
      <c r="A1008" t="s">
        <v>476</v>
      </c>
      <c r="B1008" t="s">
        <v>520</v>
      </c>
      <c r="C1008" t="s">
        <v>523</v>
      </c>
      <c r="D1008" t="str">
        <f t="shared" si="15"/>
        <v>11</v>
      </c>
      <c r="E1008" t="s">
        <v>327</v>
      </c>
      <c r="F1008" t="s">
        <v>377</v>
      </c>
      <c r="G1008" s="5">
        <v>3</v>
      </c>
    </row>
    <row r="1009" spans="1:7" x14ac:dyDescent="0.2">
      <c r="A1009" t="s">
        <v>476</v>
      </c>
      <c r="B1009" t="s">
        <v>520</v>
      </c>
      <c r="C1009" t="s">
        <v>523</v>
      </c>
      <c r="D1009" t="str">
        <f t="shared" si="15"/>
        <v>11</v>
      </c>
      <c r="E1009" t="s">
        <v>328</v>
      </c>
      <c r="F1009" t="s">
        <v>377</v>
      </c>
      <c r="G1009" s="5">
        <v>50</v>
      </c>
    </row>
    <row r="1010" spans="1:7" x14ac:dyDescent="0.2">
      <c r="A1010" t="s">
        <v>476</v>
      </c>
      <c r="B1010" t="s">
        <v>520</v>
      </c>
      <c r="C1010" t="s">
        <v>523</v>
      </c>
      <c r="D1010" t="str">
        <f t="shared" si="15"/>
        <v>11</v>
      </c>
      <c r="E1010" t="s">
        <v>517</v>
      </c>
      <c r="F1010" t="s">
        <v>377</v>
      </c>
      <c r="G1010" s="5">
        <v>50</v>
      </c>
    </row>
    <row r="1011" spans="1:7" x14ac:dyDescent="0.2">
      <c r="A1011" t="s">
        <v>476</v>
      </c>
      <c r="B1011" t="s">
        <v>520</v>
      </c>
      <c r="C1011" t="s">
        <v>523</v>
      </c>
      <c r="D1011" t="str">
        <f t="shared" si="15"/>
        <v>11</v>
      </c>
      <c r="E1011" t="s">
        <v>360</v>
      </c>
      <c r="F1011" t="s">
        <v>377</v>
      </c>
      <c r="G1011" s="5">
        <v>3</v>
      </c>
    </row>
    <row r="1012" spans="1:7" x14ac:dyDescent="0.2">
      <c r="A1012" t="s">
        <v>476</v>
      </c>
      <c r="B1012" t="s">
        <v>520</v>
      </c>
      <c r="C1012" t="s">
        <v>523</v>
      </c>
      <c r="D1012" t="str">
        <f t="shared" si="15"/>
        <v>11</v>
      </c>
      <c r="E1012" t="s">
        <v>330</v>
      </c>
      <c r="F1012" t="s">
        <v>377</v>
      </c>
      <c r="G1012" s="5">
        <v>24</v>
      </c>
    </row>
    <row r="1013" spans="1:7" x14ac:dyDescent="0.2">
      <c r="A1013" t="s">
        <v>476</v>
      </c>
      <c r="B1013" t="s">
        <v>520</v>
      </c>
      <c r="C1013" t="s">
        <v>523</v>
      </c>
      <c r="D1013" t="str">
        <f t="shared" si="15"/>
        <v>11</v>
      </c>
      <c r="E1013" t="s">
        <v>331</v>
      </c>
      <c r="F1013" t="s">
        <v>377</v>
      </c>
      <c r="G1013" s="5">
        <v>10</v>
      </c>
    </row>
    <row r="1014" spans="1:7" x14ac:dyDescent="0.2">
      <c r="A1014" t="s">
        <v>476</v>
      </c>
      <c r="B1014" t="s">
        <v>520</v>
      </c>
      <c r="C1014" t="s">
        <v>523</v>
      </c>
      <c r="D1014" t="str">
        <f t="shared" si="15"/>
        <v>11</v>
      </c>
      <c r="E1014" t="s">
        <v>438</v>
      </c>
      <c r="F1014" t="s">
        <v>377</v>
      </c>
      <c r="G1014" s="5">
        <v>5</v>
      </c>
    </row>
    <row r="1015" spans="1:7" x14ac:dyDescent="0.2">
      <c r="A1015" t="s">
        <v>476</v>
      </c>
      <c r="B1015" t="s">
        <v>520</v>
      </c>
      <c r="C1015" t="s">
        <v>523</v>
      </c>
      <c r="D1015" t="str">
        <f t="shared" si="15"/>
        <v>11</v>
      </c>
      <c r="E1015" t="s">
        <v>347</v>
      </c>
      <c r="F1015" t="s">
        <v>377</v>
      </c>
      <c r="G1015" s="5">
        <v>136</v>
      </c>
    </row>
    <row r="1016" spans="1:7" x14ac:dyDescent="0.2">
      <c r="A1016" t="s">
        <v>476</v>
      </c>
      <c r="B1016" t="s">
        <v>520</v>
      </c>
      <c r="C1016" t="s">
        <v>523</v>
      </c>
      <c r="D1016" t="str">
        <f t="shared" si="15"/>
        <v>11</v>
      </c>
      <c r="E1016" t="s">
        <v>335</v>
      </c>
      <c r="F1016" t="s">
        <v>377</v>
      </c>
      <c r="G1016" s="5">
        <v>5</v>
      </c>
    </row>
    <row r="1017" spans="1:7" x14ac:dyDescent="0.2">
      <c r="A1017" t="s">
        <v>476</v>
      </c>
      <c r="B1017" t="s">
        <v>520</v>
      </c>
      <c r="C1017" t="s">
        <v>523</v>
      </c>
      <c r="D1017" t="str">
        <f t="shared" si="15"/>
        <v>12</v>
      </c>
      <c r="E1017" t="s">
        <v>336</v>
      </c>
      <c r="F1017" t="s">
        <v>377</v>
      </c>
      <c r="G1017" s="5">
        <v>70</v>
      </c>
    </row>
    <row r="1018" spans="1:7" x14ac:dyDescent="0.2">
      <c r="A1018" t="s">
        <v>476</v>
      </c>
      <c r="B1018" t="s">
        <v>520</v>
      </c>
      <c r="C1018" t="s">
        <v>523</v>
      </c>
      <c r="D1018" t="str">
        <f t="shared" si="15"/>
        <v>14</v>
      </c>
      <c r="E1018" t="s">
        <v>337</v>
      </c>
      <c r="F1018" t="s">
        <v>377</v>
      </c>
      <c r="G1018" s="5">
        <v>60</v>
      </c>
    </row>
    <row r="1019" spans="1:7" x14ac:dyDescent="0.2">
      <c r="A1019" t="s">
        <v>476</v>
      </c>
      <c r="B1019" t="s">
        <v>520</v>
      </c>
      <c r="C1019" t="s">
        <v>523</v>
      </c>
      <c r="D1019" t="str">
        <f t="shared" si="15"/>
        <v>14</v>
      </c>
      <c r="E1019" t="s">
        <v>362</v>
      </c>
      <c r="F1019" t="s">
        <v>377</v>
      </c>
      <c r="G1019" s="5">
        <v>0</v>
      </c>
    </row>
    <row r="1020" spans="1:7" x14ac:dyDescent="0.2">
      <c r="A1020" t="s">
        <v>476</v>
      </c>
      <c r="B1020" t="s">
        <v>520</v>
      </c>
      <c r="C1020" t="s">
        <v>523</v>
      </c>
      <c r="D1020" t="str">
        <f t="shared" si="15"/>
        <v>17</v>
      </c>
      <c r="E1020" t="s">
        <v>525</v>
      </c>
      <c r="F1020" t="s">
        <v>377</v>
      </c>
      <c r="G1020" s="5">
        <v>-300</v>
      </c>
    </row>
    <row r="1021" spans="1:7" x14ac:dyDescent="0.2">
      <c r="A1021" t="s">
        <v>476</v>
      </c>
      <c r="B1021" t="s">
        <v>520</v>
      </c>
      <c r="C1021" t="s">
        <v>523</v>
      </c>
      <c r="D1021" t="str">
        <f t="shared" si="15"/>
        <v>17</v>
      </c>
      <c r="E1021" t="s">
        <v>339</v>
      </c>
      <c r="F1021" t="s">
        <v>377</v>
      </c>
      <c r="G1021" s="5">
        <v>-60</v>
      </c>
    </row>
    <row r="1022" spans="1:7" x14ac:dyDescent="0.2">
      <c r="A1022" t="s">
        <v>476</v>
      </c>
      <c r="B1022" t="s">
        <v>520</v>
      </c>
      <c r="C1022" t="s">
        <v>523</v>
      </c>
      <c r="D1022" t="str">
        <f t="shared" si="15"/>
        <v>17</v>
      </c>
      <c r="E1022" t="s">
        <v>379</v>
      </c>
      <c r="F1022" t="s">
        <v>377</v>
      </c>
      <c r="G1022" s="5">
        <v>-1000</v>
      </c>
    </row>
    <row r="1023" spans="1:7" x14ac:dyDescent="0.2">
      <c r="A1023" t="s">
        <v>476</v>
      </c>
      <c r="B1023" t="s">
        <v>526</v>
      </c>
      <c r="C1023" t="s">
        <v>527</v>
      </c>
      <c r="D1023" t="str">
        <f t="shared" si="15"/>
        <v>10</v>
      </c>
      <c r="E1023" t="s">
        <v>320</v>
      </c>
      <c r="F1023" t="s">
        <v>377</v>
      </c>
      <c r="G1023" s="5">
        <v>1909</v>
      </c>
    </row>
    <row r="1024" spans="1:7" x14ac:dyDescent="0.2">
      <c r="A1024" t="s">
        <v>476</v>
      </c>
      <c r="B1024" t="s">
        <v>526</v>
      </c>
      <c r="C1024" t="s">
        <v>527</v>
      </c>
      <c r="D1024" t="str">
        <f t="shared" si="15"/>
        <v>10</v>
      </c>
      <c r="E1024" t="s">
        <v>485</v>
      </c>
      <c r="F1024" t="s">
        <v>377</v>
      </c>
      <c r="G1024" s="5">
        <v>16455</v>
      </c>
    </row>
    <row r="1025" spans="1:7" x14ac:dyDescent="0.2">
      <c r="A1025" t="s">
        <v>476</v>
      </c>
      <c r="B1025" t="s">
        <v>526</v>
      </c>
      <c r="C1025" t="s">
        <v>527</v>
      </c>
      <c r="D1025" t="str">
        <f t="shared" si="15"/>
        <v>10</v>
      </c>
      <c r="E1025" t="s">
        <v>524</v>
      </c>
      <c r="F1025" t="s">
        <v>377</v>
      </c>
      <c r="G1025" s="5">
        <v>105</v>
      </c>
    </row>
    <row r="1026" spans="1:7" x14ac:dyDescent="0.2">
      <c r="A1026" t="s">
        <v>476</v>
      </c>
      <c r="B1026" t="s">
        <v>526</v>
      </c>
      <c r="C1026" t="s">
        <v>527</v>
      </c>
      <c r="D1026" t="str">
        <f t="shared" si="15"/>
        <v>10</v>
      </c>
      <c r="E1026" t="s">
        <v>437</v>
      </c>
      <c r="F1026" t="s">
        <v>377</v>
      </c>
      <c r="G1026" s="5">
        <v>170</v>
      </c>
    </row>
    <row r="1027" spans="1:7" x14ac:dyDescent="0.2">
      <c r="A1027" t="s">
        <v>476</v>
      </c>
      <c r="B1027" t="s">
        <v>526</v>
      </c>
      <c r="C1027" t="s">
        <v>527</v>
      </c>
      <c r="D1027" t="str">
        <f t="shared" ref="D1027:D1090" si="16">LEFT(E1027,2)</f>
        <v>10</v>
      </c>
      <c r="E1027" t="s">
        <v>324</v>
      </c>
      <c r="F1027" t="s">
        <v>377</v>
      </c>
      <c r="G1027" s="5">
        <v>2489</v>
      </c>
    </row>
    <row r="1028" spans="1:7" x14ac:dyDescent="0.2">
      <c r="A1028" t="s">
        <v>476</v>
      </c>
      <c r="B1028" t="s">
        <v>526</v>
      </c>
      <c r="C1028" t="s">
        <v>527</v>
      </c>
      <c r="D1028" t="str">
        <f t="shared" si="16"/>
        <v>10</v>
      </c>
      <c r="E1028" t="s">
        <v>325</v>
      </c>
      <c r="F1028" t="s">
        <v>377</v>
      </c>
      <c r="G1028" s="5">
        <v>30</v>
      </c>
    </row>
    <row r="1029" spans="1:7" x14ac:dyDescent="0.2">
      <c r="A1029" t="s">
        <v>476</v>
      </c>
      <c r="B1029" t="s">
        <v>526</v>
      </c>
      <c r="C1029" t="s">
        <v>527</v>
      </c>
      <c r="D1029" t="str">
        <f t="shared" si="16"/>
        <v>10</v>
      </c>
      <c r="E1029" t="s">
        <v>326</v>
      </c>
      <c r="F1029" t="s">
        <v>377</v>
      </c>
      <c r="G1029" s="5">
        <v>2979</v>
      </c>
    </row>
    <row r="1030" spans="1:7" x14ac:dyDescent="0.2">
      <c r="A1030" t="s">
        <v>476</v>
      </c>
      <c r="B1030" t="s">
        <v>526</v>
      </c>
      <c r="C1030" t="s">
        <v>527</v>
      </c>
      <c r="D1030" t="str">
        <f t="shared" si="16"/>
        <v>11</v>
      </c>
      <c r="E1030" t="s">
        <v>344</v>
      </c>
      <c r="F1030" t="s">
        <v>377</v>
      </c>
      <c r="G1030" s="5">
        <v>20</v>
      </c>
    </row>
    <row r="1031" spans="1:7" x14ac:dyDescent="0.2">
      <c r="A1031" t="s">
        <v>476</v>
      </c>
      <c r="B1031" t="s">
        <v>526</v>
      </c>
      <c r="C1031" t="s">
        <v>527</v>
      </c>
      <c r="D1031" t="str">
        <f t="shared" si="16"/>
        <v>11</v>
      </c>
      <c r="E1031" t="s">
        <v>398</v>
      </c>
      <c r="F1031" t="s">
        <v>377</v>
      </c>
      <c r="G1031" s="5">
        <v>20</v>
      </c>
    </row>
    <row r="1032" spans="1:7" x14ac:dyDescent="0.2">
      <c r="A1032" t="s">
        <v>476</v>
      </c>
      <c r="B1032" t="s">
        <v>526</v>
      </c>
      <c r="C1032" t="s">
        <v>527</v>
      </c>
      <c r="D1032" t="str">
        <f t="shared" si="16"/>
        <v>11</v>
      </c>
      <c r="E1032" t="s">
        <v>487</v>
      </c>
      <c r="F1032" t="s">
        <v>377</v>
      </c>
      <c r="G1032" s="5">
        <v>30</v>
      </c>
    </row>
    <row r="1033" spans="1:7" x14ac:dyDescent="0.2">
      <c r="A1033" t="s">
        <v>476</v>
      </c>
      <c r="B1033" t="s">
        <v>526</v>
      </c>
      <c r="C1033" t="s">
        <v>527</v>
      </c>
      <c r="D1033" t="str">
        <f t="shared" si="16"/>
        <v>11</v>
      </c>
      <c r="E1033" t="s">
        <v>488</v>
      </c>
      <c r="F1033" t="s">
        <v>377</v>
      </c>
      <c r="G1033" s="5">
        <v>45</v>
      </c>
    </row>
    <row r="1034" spans="1:7" x14ac:dyDescent="0.2">
      <c r="A1034" t="s">
        <v>476</v>
      </c>
      <c r="B1034" t="s">
        <v>526</v>
      </c>
      <c r="C1034" t="s">
        <v>527</v>
      </c>
      <c r="D1034" t="str">
        <f t="shared" si="16"/>
        <v>11</v>
      </c>
      <c r="E1034" t="s">
        <v>490</v>
      </c>
      <c r="F1034" t="s">
        <v>377</v>
      </c>
      <c r="G1034" s="5">
        <v>65</v>
      </c>
    </row>
    <row r="1035" spans="1:7" x14ac:dyDescent="0.2">
      <c r="A1035" t="s">
        <v>476</v>
      </c>
      <c r="B1035" t="s">
        <v>526</v>
      </c>
      <c r="C1035" t="s">
        <v>527</v>
      </c>
      <c r="D1035" t="str">
        <f t="shared" si="16"/>
        <v>11</v>
      </c>
      <c r="E1035" t="s">
        <v>405</v>
      </c>
      <c r="F1035" t="s">
        <v>377</v>
      </c>
      <c r="G1035" s="5">
        <v>7</v>
      </c>
    </row>
    <row r="1036" spans="1:7" x14ac:dyDescent="0.2">
      <c r="A1036" t="s">
        <v>476</v>
      </c>
      <c r="B1036" t="s">
        <v>526</v>
      </c>
      <c r="C1036" t="s">
        <v>527</v>
      </c>
      <c r="D1036" t="str">
        <f t="shared" si="16"/>
        <v>11</v>
      </c>
      <c r="E1036" t="s">
        <v>327</v>
      </c>
      <c r="F1036" t="s">
        <v>377</v>
      </c>
      <c r="G1036" s="5">
        <v>10</v>
      </c>
    </row>
    <row r="1037" spans="1:7" x14ac:dyDescent="0.2">
      <c r="A1037" t="s">
        <v>476</v>
      </c>
      <c r="B1037" t="s">
        <v>526</v>
      </c>
      <c r="C1037" t="s">
        <v>527</v>
      </c>
      <c r="D1037" t="str">
        <f t="shared" si="16"/>
        <v>11</v>
      </c>
      <c r="E1037" t="s">
        <v>328</v>
      </c>
      <c r="F1037" t="s">
        <v>377</v>
      </c>
      <c r="G1037" s="5">
        <v>50</v>
      </c>
    </row>
    <row r="1038" spans="1:7" x14ac:dyDescent="0.2">
      <c r="A1038" t="s">
        <v>476</v>
      </c>
      <c r="B1038" t="s">
        <v>526</v>
      </c>
      <c r="C1038" t="s">
        <v>527</v>
      </c>
      <c r="D1038" t="str">
        <f t="shared" si="16"/>
        <v>11</v>
      </c>
      <c r="E1038" t="s">
        <v>392</v>
      </c>
      <c r="F1038" t="s">
        <v>377</v>
      </c>
      <c r="G1038" s="5">
        <v>10</v>
      </c>
    </row>
    <row r="1039" spans="1:7" x14ac:dyDescent="0.2">
      <c r="A1039" t="s">
        <v>476</v>
      </c>
      <c r="B1039" t="s">
        <v>526</v>
      </c>
      <c r="C1039" t="s">
        <v>527</v>
      </c>
      <c r="D1039" t="str">
        <f t="shared" si="16"/>
        <v>11</v>
      </c>
      <c r="E1039" t="s">
        <v>517</v>
      </c>
      <c r="F1039" t="s">
        <v>377</v>
      </c>
      <c r="G1039" s="5">
        <v>15</v>
      </c>
    </row>
    <row r="1040" spans="1:7" x14ac:dyDescent="0.2">
      <c r="A1040" t="s">
        <v>476</v>
      </c>
      <c r="B1040" t="s">
        <v>526</v>
      </c>
      <c r="C1040" t="s">
        <v>527</v>
      </c>
      <c r="D1040" t="str">
        <f t="shared" si="16"/>
        <v>11</v>
      </c>
      <c r="E1040" t="s">
        <v>360</v>
      </c>
      <c r="F1040" t="s">
        <v>377</v>
      </c>
      <c r="G1040" s="5">
        <v>7</v>
      </c>
    </row>
    <row r="1041" spans="1:7" x14ac:dyDescent="0.2">
      <c r="A1041" t="s">
        <v>476</v>
      </c>
      <c r="B1041" t="s">
        <v>526</v>
      </c>
      <c r="C1041" t="s">
        <v>527</v>
      </c>
      <c r="D1041" t="str">
        <f t="shared" si="16"/>
        <v>11</v>
      </c>
      <c r="E1041" t="s">
        <v>427</v>
      </c>
      <c r="F1041" t="s">
        <v>377</v>
      </c>
      <c r="G1041" s="5">
        <v>6</v>
      </c>
    </row>
    <row r="1042" spans="1:7" x14ac:dyDescent="0.2">
      <c r="A1042" t="s">
        <v>476</v>
      </c>
      <c r="B1042" t="s">
        <v>526</v>
      </c>
      <c r="C1042" t="s">
        <v>527</v>
      </c>
      <c r="D1042" t="str">
        <f t="shared" si="16"/>
        <v>11</v>
      </c>
      <c r="E1042" t="s">
        <v>330</v>
      </c>
      <c r="F1042" t="s">
        <v>377</v>
      </c>
      <c r="G1042" s="5">
        <v>11</v>
      </c>
    </row>
    <row r="1043" spans="1:7" x14ac:dyDescent="0.2">
      <c r="A1043" t="s">
        <v>476</v>
      </c>
      <c r="B1043" t="s">
        <v>526</v>
      </c>
      <c r="C1043" t="s">
        <v>527</v>
      </c>
      <c r="D1043" t="str">
        <f t="shared" si="16"/>
        <v>11</v>
      </c>
      <c r="E1043" t="s">
        <v>331</v>
      </c>
      <c r="F1043" t="s">
        <v>377</v>
      </c>
      <c r="G1043" s="5">
        <v>20</v>
      </c>
    </row>
    <row r="1044" spans="1:7" x14ac:dyDescent="0.2">
      <c r="A1044" t="s">
        <v>476</v>
      </c>
      <c r="B1044" t="s">
        <v>526</v>
      </c>
      <c r="C1044" t="s">
        <v>527</v>
      </c>
      <c r="D1044" t="str">
        <f t="shared" si="16"/>
        <v>11</v>
      </c>
      <c r="E1044" t="s">
        <v>332</v>
      </c>
      <c r="F1044" t="s">
        <v>377</v>
      </c>
      <c r="G1044" s="5">
        <v>5</v>
      </c>
    </row>
    <row r="1045" spans="1:7" x14ac:dyDescent="0.2">
      <c r="A1045" t="s">
        <v>476</v>
      </c>
      <c r="B1045" t="s">
        <v>526</v>
      </c>
      <c r="C1045" t="s">
        <v>527</v>
      </c>
      <c r="D1045" t="str">
        <f t="shared" si="16"/>
        <v>11</v>
      </c>
      <c r="E1045" t="s">
        <v>333</v>
      </c>
      <c r="F1045" t="s">
        <v>377</v>
      </c>
      <c r="G1045" s="5">
        <v>5</v>
      </c>
    </row>
    <row r="1046" spans="1:7" x14ac:dyDescent="0.2">
      <c r="A1046" t="s">
        <v>476</v>
      </c>
      <c r="B1046" t="s">
        <v>526</v>
      </c>
      <c r="C1046" t="s">
        <v>527</v>
      </c>
      <c r="D1046" t="str">
        <f t="shared" si="16"/>
        <v>11</v>
      </c>
      <c r="E1046" t="s">
        <v>438</v>
      </c>
      <c r="F1046" t="s">
        <v>377</v>
      </c>
      <c r="G1046" s="5">
        <v>7</v>
      </c>
    </row>
    <row r="1047" spans="1:7" x14ac:dyDescent="0.2">
      <c r="A1047" t="s">
        <v>476</v>
      </c>
      <c r="B1047" t="s">
        <v>526</v>
      </c>
      <c r="C1047" t="s">
        <v>527</v>
      </c>
      <c r="D1047" t="str">
        <f t="shared" si="16"/>
        <v>11</v>
      </c>
      <c r="E1047" t="s">
        <v>334</v>
      </c>
      <c r="F1047" t="s">
        <v>377</v>
      </c>
      <c r="G1047" s="5">
        <v>10</v>
      </c>
    </row>
    <row r="1048" spans="1:7" x14ac:dyDescent="0.2">
      <c r="A1048" t="s">
        <v>476</v>
      </c>
      <c r="B1048" t="s">
        <v>526</v>
      </c>
      <c r="C1048" t="s">
        <v>527</v>
      </c>
      <c r="D1048" t="str">
        <f t="shared" si="16"/>
        <v>11</v>
      </c>
      <c r="E1048" t="s">
        <v>474</v>
      </c>
      <c r="F1048" t="s">
        <v>413</v>
      </c>
      <c r="G1048" s="5">
        <v>400</v>
      </c>
    </row>
    <row r="1049" spans="1:7" x14ac:dyDescent="0.2">
      <c r="A1049" t="s">
        <v>476</v>
      </c>
      <c r="B1049" t="s">
        <v>526</v>
      </c>
      <c r="C1049" t="s">
        <v>527</v>
      </c>
      <c r="D1049" t="str">
        <f t="shared" si="16"/>
        <v>11</v>
      </c>
      <c r="E1049" t="s">
        <v>499</v>
      </c>
      <c r="F1049" t="s">
        <v>377</v>
      </c>
      <c r="G1049" s="5">
        <v>10</v>
      </c>
    </row>
    <row r="1050" spans="1:7" x14ac:dyDescent="0.2">
      <c r="A1050" t="s">
        <v>476</v>
      </c>
      <c r="B1050" t="s">
        <v>526</v>
      </c>
      <c r="C1050" t="s">
        <v>527</v>
      </c>
      <c r="D1050" t="str">
        <f t="shared" si="16"/>
        <v>11</v>
      </c>
      <c r="E1050" t="s">
        <v>494</v>
      </c>
      <c r="F1050" t="s">
        <v>377</v>
      </c>
      <c r="G1050" s="5">
        <v>110</v>
      </c>
    </row>
    <row r="1051" spans="1:7" x14ac:dyDescent="0.2">
      <c r="A1051" t="s">
        <v>476</v>
      </c>
      <c r="B1051" t="s">
        <v>526</v>
      </c>
      <c r="C1051" t="s">
        <v>527</v>
      </c>
      <c r="D1051" t="str">
        <f t="shared" si="16"/>
        <v>11</v>
      </c>
      <c r="E1051" t="s">
        <v>335</v>
      </c>
      <c r="F1051" t="s">
        <v>377</v>
      </c>
      <c r="G1051" s="5">
        <v>140</v>
      </c>
    </row>
    <row r="1052" spans="1:7" x14ac:dyDescent="0.2">
      <c r="A1052" t="s">
        <v>476</v>
      </c>
      <c r="B1052" t="s">
        <v>526</v>
      </c>
      <c r="C1052" t="s">
        <v>527</v>
      </c>
      <c r="D1052" t="str">
        <f t="shared" si="16"/>
        <v>11</v>
      </c>
      <c r="E1052" t="s">
        <v>495</v>
      </c>
      <c r="F1052" t="s">
        <v>413</v>
      </c>
      <c r="G1052" s="5">
        <v>170</v>
      </c>
    </row>
    <row r="1053" spans="1:7" x14ac:dyDescent="0.2">
      <c r="A1053" t="s">
        <v>476</v>
      </c>
      <c r="B1053" t="s">
        <v>526</v>
      </c>
      <c r="C1053" t="s">
        <v>527</v>
      </c>
      <c r="D1053" t="str">
        <f t="shared" si="16"/>
        <v>12</v>
      </c>
      <c r="E1053" t="s">
        <v>336</v>
      </c>
      <c r="F1053" t="s">
        <v>377</v>
      </c>
      <c r="G1053" s="5">
        <v>165</v>
      </c>
    </row>
    <row r="1054" spans="1:7" x14ac:dyDescent="0.2">
      <c r="A1054" t="s">
        <v>476</v>
      </c>
      <c r="B1054" t="s">
        <v>526</v>
      </c>
      <c r="C1054" t="s">
        <v>527</v>
      </c>
      <c r="D1054" t="str">
        <f t="shared" si="16"/>
        <v>12</v>
      </c>
      <c r="E1054" t="s">
        <v>502</v>
      </c>
      <c r="F1054" t="s">
        <v>377</v>
      </c>
      <c r="G1054" s="5">
        <v>140</v>
      </c>
    </row>
    <row r="1055" spans="1:7" x14ac:dyDescent="0.2">
      <c r="A1055" t="s">
        <v>476</v>
      </c>
      <c r="B1055" t="s">
        <v>526</v>
      </c>
      <c r="C1055" t="s">
        <v>527</v>
      </c>
      <c r="D1055" t="str">
        <f t="shared" si="16"/>
        <v>12</v>
      </c>
      <c r="E1055" t="s">
        <v>401</v>
      </c>
      <c r="F1055" t="s">
        <v>377</v>
      </c>
      <c r="G1055" s="5">
        <v>30</v>
      </c>
    </row>
    <row r="1056" spans="1:7" x14ac:dyDescent="0.2">
      <c r="A1056" t="s">
        <v>476</v>
      </c>
      <c r="B1056" t="s">
        <v>526</v>
      </c>
      <c r="C1056" t="s">
        <v>527</v>
      </c>
      <c r="D1056" t="str">
        <f t="shared" si="16"/>
        <v>14</v>
      </c>
      <c r="E1056" t="s">
        <v>337</v>
      </c>
      <c r="F1056" t="s">
        <v>377</v>
      </c>
      <c r="G1056" s="5">
        <v>100</v>
      </c>
    </row>
    <row r="1057" spans="1:7" x14ac:dyDescent="0.2">
      <c r="A1057" t="s">
        <v>476</v>
      </c>
      <c r="B1057" t="s">
        <v>526</v>
      </c>
      <c r="C1057" t="s">
        <v>527</v>
      </c>
      <c r="D1057" t="str">
        <f t="shared" si="16"/>
        <v>14</v>
      </c>
      <c r="E1057" t="s">
        <v>337</v>
      </c>
      <c r="F1057" t="s">
        <v>413</v>
      </c>
      <c r="G1057" s="5">
        <v>150</v>
      </c>
    </row>
    <row r="1058" spans="1:7" x14ac:dyDescent="0.2">
      <c r="A1058" t="s">
        <v>476</v>
      </c>
      <c r="B1058" t="s">
        <v>526</v>
      </c>
      <c r="C1058" t="s">
        <v>527</v>
      </c>
      <c r="D1058" t="str">
        <f t="shared" si="16"/>
        <v>16</v>
      </c>
      <c r="E1058" t="s">
        <v>507</v>
      </c>
      <c r="F1058" t="s">
        <v>413</v>
      </c>
      <c r="G1058" s="5">
        <v>-10</v>
      </c>
    </row>
    <row r="1059" spans="1:7" x14ac:dyDescent="0.2">
      <c r="A1059" t="s">
        <v>476</v>
      </c>
      <c r="B1059" t="s">
        <v>526</v>
      </c>
      <c r="C1059" t="s">
        <v>527</v>
      </c>
      <c r="D1059" t="str">
        <f t="shared" si="16"/>
        <v>17</v>
      </c>
      <c r="E1059" t="s">
        <v>363</v>
      </c>
      <c r="F1059" t="s">
        <v>377</v>
      </c>
      <c r="G1059" s="5">
        <v>-445</v>
      </c>
    </row>
    <row r="1060" spans="1:7" x14ac:dyDescent="0.2">
      <c r="A1060" t="s">
        <v>476</v>
      </c>
      <c r="B1060" t="s">
        <v>526</v>
      </c>
      <c r="C1060" t="s">
        <v>527</v>
      </c>
      <c r="D1060" t="str">
        <f t="shared" si="16"/>
        <v>17</v>
      </c>
      <c r="E1060" t="s">
        <v>525</v>
      </c>
      <c r="F1060" t="s">
        <v>377</v>
      </c>
      <c r="G1060" s="5">
        <v>-10</v>
      </c>
    </row>
    <row r="1061" spans="1:7" x14ac:dyDescent="0.2">
      <c r="A1061" t="s">
        <v>476</v>
      </c>
      <c r="B1061" t="s">
        <v>526</v>
      </c>
      <c r="C1061" t="s">
        <v>527</v>
      </c>
      <c r="D1061" t="str">
        <f t="shared" si="16"/>
        <v>17</v>
      </c>
      <c r="E1061" t="s">
        <v>528</v>
      </c>
      <c r="F1061" t="s">
        <v>377</v>
      </c>
      <c r="G1061" s="5">
        <v>-400</v>
      </c>
    </row>
    <row r="1062" spans="1:7" x14ac:dyDescent="0.2">
      <c r="A1062" t="s">
        <v>476</v>
      </c>
      <c r="B1062" t="s">
        <v>526</v>
      </c>
      <c r="C1062" t="s">
        <v>527</v>
      </c>
      <c r="D1062" t="str">
        <f t="shared" si="16"/>
        <v>17</v>
      </c>
      <c r="E1062" t="s">
        <v>339</v>
      </c>
      <c r="F1062" t="s">
        <v>377</v>
      </c>
      <c r="G1062" s="5">
        <v>-100</v>
      </c>
    </row>
    <row r="1063" spans="1:7" x14ac:dyDescent="0.2">
      <c r="A1063" t="s">
        <v>476</v>
      </c>
      <c r="B1063" t="s">
        <v>526</v>
      </c>
      <c r="C1063" t="s">
        <v>527</v>
      </c>
      <c r="D1063" t="str">
        <f t="shared" si="16"/>
        <v>17</v>
      </c>
      <c r="E1063" t="s">
        <v>339</v>
      </c>
      <c r="F1063" t="s">
        <v>413</v>
      </c>
      <c r="G1063" s="5">
        <v>-150</v>
      </c>
    </row>
    <row r="1064" spans="1:7" x14ac:dyDescent="0.2">
      <c r="A1064" t="s">
        <v>476</v>
      </c>
      <c r="B1064" t="s">
        <v>526</v>
      </c>
      <c r="C1064" t="s">
        <v>527</v>
      </c>
      <c r="D1064" t="str">
        <f t="shared" si="16"/>
        <v>17</v>
      </c>
      <c r="E1064" t="s">
        <v>379</v>
      </c>
      <c r="F1064" t="s">
        <v>377</v>
      </c>
      <c r="G1064" s="5">
        <v>-1625</v>
      </c>
    </row>
    <row r="1065" spans="1:7" x14ac:dyDescent="0.2">
      <c r="A1065" t="s">
        <v>476</v>
      </c>
      <c r="B1065" t="s">
        <v>526</v>
      </c>
      <c r="C1065" t="s">
        <v>527</v>
      </c>
      <c r="D1065" t="str">
        <f t="shared" si="16"/>
        <v>17</v>
      </c>
      <c r="E1065" t="s">
        <v>355</v>
      </c>
      <c r="F1065" t="s">
        <v>377</v>
      </c>
      <c r="G1065" s="5">
        <v>-790</v>
      </c>
    </row>
    <row r="1066" spans="1:7" x14ac:dyDescent="0.2">
      <c r="A1066" t="s">
        <v>476</v>
      </c>
      <c r="B1066" t="s">
        <v>529</v>
      </c>
      <c r="C1066" t="s">
        <v>530</v>
      </c>
      <c r="D1066" t="str">
        <f t="shared" si="16"/>
        <v>10</v>
      </c>
      <c r="E1066" t="s">
        <v>320</v>
      </c>
      <c r="F1066" t="s">
        <v>377</v>
      </c>
      <c r="G1066" s="5">
        <v>3146</v>
      </c>
    </row>
    <row r="1067" spans="1:7" x14ac:dyDescent="0.2">
      <c r="A1067" t="s">
        <v>476</v>
      </c>
      <c r="B1067" t="s">
        <v>529</v>
      </c>
      <c r="C1067" t="s">
        <v>530</v>
      </c>
      <c r="D1067" t="str">
        <f t="shared" si="16"/>
        <v>10</v>
      </c>
      <c r="E1067" t="s">
        <v>485</v>
      </c>
      <c r="F1067" t="s">
        <v>377</v>
      </c>
      <c r="G1067" s="5">
        <v>19590</v>
      </c>
    </row>
    <row r="1068" spans="1:7" x14ac:dyDescent="0.2">
      <c r="A1068" t="s">
        <v>476</v>
      </c>
      <c r="B1068" t="s">
        <v>529</v>
      </c>
      <c r="C1068" t="s">
        <v>530</v>
      </c>
      <c r="D1068" t="str">
        <f t="shared" si="16"/>
        <v>10</v>
      </c>
      <c r="E1068" t="s">
        <v>486</v>
      </c>
      <c r="F1068" t="s">
        <v>377</v>
      </c>
      <c r="G1068" s="5">
        <v>150</v>
      </c>
    </row>
    <row r="1069" spans="1:7" x14ac:dyDescent="0.2">
      <c r="A1069" t="s">
        <v>476</v>
      </c>
      <c r="B1069" t="s">
        <v>529</v>
      </c>
      <c r="C1069" t="s">
        <v>530</v>
      </c>
      <c r="D1069" t="str">
        <f t="shared" si="16"/>
        <v>10</v>
      </c>
      <c r="E1069" t="s">
        <v>524</v>
      </c>
      <c r="F1069" t="s">
        <v>377</v>
      </c>
      <c r="G1069" s="5">
        <v>300</v>
      </c>
    </row>
    <row r="1070" spans="1:7" x14ac:dyDescent="0.2">
      <c r="A1070" t="s">
        <v>476</v>
      </c>
      <c r="B1070" t="s">
        <v>529</v>
      </c>
      <c r="C1070" t="s">
        <v>530</v>
      </c>
      <c r="D1070" t="str">
        <f t="shared" si="16"/>
        <v>10</v>
      </c>
      <c r="E1070" t="s">
        <v>394</v>
      </c>
      <c r="F1070" t="s">
        <v>377</v>
      </c>
      <c r="G1070" s="5">
        <v>40</v>
      </c>
    </row>
    <row r="1071" spans="1:7" x14ac:dyDescent="0.2">
      <c r="A1071" t="s">
        <v>476</v>
      </c>
      <c r="B1071" t="s">
        <v>529</v>
      </c>
      <c r="C1071" t="s">
        <v>530</v>
      </c>
      <c r="D1071" t="str">
        <f t="shared" si="16"/>
        <v>10</v>
      </c>
      <c r="E1071" t="s">
        <v>324</v>
      </c>
      <c r="F1071" t="s">
        <v>377</v>
      </c>
      <c r="G1071" s="5">
        <v>3129</v>
      </c>
    </row>
    <row r="1072" spans="1:7" x14ac:dyDescent="0.2">
      <c r="A1072" t="s">
        <v>476</v>
      </c>
      <c r="B1072" t="s">
        <v>529</v>
      </c>
      <c r="C1072" t="s">
        <v>530</v>
      </c>
      <c r="D1072" t="str">
        <f t="shared" si="16"/>
        <v>10</v>
      </c>
      <c r="E1072" t="s">
        <v>325</v>
      </c>
      <c r="F1072" t="s">
        <v>377</v>
      </c>
      <c r="G1072" s="5">
        <v>40</v>
      </c>
    </row>
    <row r="1073" spans="1:7" x14ac:dyDescent="0.2">
      <c r="A1073" t="s">
        <v>476</v>
      </c>
      <c r="B1073" t="s">
        <v>529</v>
      </c>
      <c r="C1073" t="s">
        <v>530</v>
      </c>
      <c r="D1073" t="str">
        <f t="shared" si="16"/>
        <v>10</v>
      </c>
      <c r="E1073" t="s">
        <v>326</v>
      </c>
      <c r="F1073" t="s">
        <v>377</v>
      </c>
      <c r="G1073" s="5">
        <v>3715</v>
      </c>
    </row>
    <row r="1074" spans="1:7" x14ac:dyDescent="0.2">
      <c r="A1074" t="s">
        <v>476</v>
      </c>
      <c r="B1074" t="s">
        <v>529</v>
      </c>
      <c r="C1074" t="s">
        <v>530</v>
      </c>
      <c r="D1074" t="str">
        <f t="shared" si="16"/>
        <v>11</v>
      </c>
      <c r="E1074" t="s">
        <v>344</v>
      </c>
      <c r="F1074" t="s">
        <v>377</v>
      </c>
      <c r="G1074" s="5">
        <v>30</v>
      </c>
    </row>
    <row r="1075" spans="1:7" x14ac:dyDescent="0.2">
      <c r="A1075" t="s">
        <v>476</v>
      </c>
      <c r="B1075" t="s">
        <v>529</v>
      </c>
      <c r="C1075" t="s">
        <v>530</v>
      </c>
      <c r="D1075" t="str">
        <f t="shared" si="16"/>
        <v>11</v>
      </c>
      <c r="E1075" t="s">
        <v>398</v>
      </c>
      <c r="F1075" t="s">
        <v>377</v>
      </c>
      <c r="G1075" s="5">
        <v>200</v>
      </c>
    </row>
    <row r="1076" spans="1:7" x14ac:dyDescent="0.2">
      <c r="A1076" t="s">
        <v>476</v>
      </c>
      <c r="B1076" t="s">
        <v>529</v>
      </c>
      <c r="C1076" t="s">
        <v>530</v>
      </c>
      <c r="D1076" t="str">
        <f t="shared" si="16"/>
        <v>11</v>
      </c>
      <c r="E1076" t="s">
        <v>487</v>
      </c>
      <c r="F1076" t="s">
        <v>377</v>
      </c>
      <c r="G1076" s="5">
        <v>100</v>
      </c>
    </row>
    <row r="1077" spans="1:7" x14ac:dyDescent="0.2">
      <c r="A1077" t="s">
        <v>476</v>
      </c>
      <c r="B1077" t="s">
        <v>529</v>
      </c>
      <c r="C1077" t="s">
        <v>530</v>
      </c>
      <c r="D1077" t="str">
        <f t="shared" si="16"/>
        <v>11</v>
      </c>
      <c r="E1077" t="s">
        <v>488</v>
      </c>
      <c r="F1077" t="s">
        <v>377</v>
      </c>
      <c r="G1077" s="5">
        <v>50</v>
      </c>
    </row>
    <row r="1078" spans="1:7" x14ac:dyDescent="0.2">
      <c r="A1078" t="s">
        <v>476</v>
      </c>
      <c r="B1078" t="s">
        <v>529</v>
      </c>
      <c r="C1078" t="s">
        <v>530</v>
      </c>
      <c r="D1078" t="str">
        <f t="shared" si="16"/>
        <v>11</v>
      </c>
      <c r="E1078" t="s">
        <v>490</v>
      </c>
      <c r="F1078" t="s">
        <v>377</v>
      </c>
      <c r="G1078" s="5">
        <v>6</v>
      </c>
    </row>
    <row r="1079" spans="1:7" x14ac:dyDescent="0.2">
      <c r="A1079" t="s">
        <v>476</v>
      </c>
      <c r="B1079" t="s">
        <v>529</v>
      </c>
      <c r="C1079" t="s">
        <v>530</v>
      </c>
      <c r="D1079" t="str">
        <f t="shared" si="16"/>
        <v>11</v>
      </c>
      <c r="E1079" t="s">
        <v>480</v>
      </c>
      <c r="F1079" t="s">
        <v>377</v>
      </c>
      <c r="G1079" s="5">
        <v>20</v>
      </c>
    </row>
    <row r="1080" spans="1:7" x14ac:dyDescent="0.2">
      <c r="A1080" t="s">
        <v>476</v>
      </c>
      <c r="B1080" t="s">
        <v>529</v>
      </c>
      <c r="C1080" t="s">
        <v>530</v>
      </c>
      <c r="D1080" t="str">
        <f t="shared" si="16"/>
        <v>11</v>
      </c>
      <c r="E1080" t="s">
        <v>491</v>
      </c>
      <c r="F1080" t="s">
        <v>377</v>
      </c>
      <c r="G1080" s="5">
        <v>8</v>
      </c>
    </row>
    <row r="1081" spans="1:7" x14ac:dyDescent="0.2">
      <c r="A1081" t="s">
        <v>476</v>
      </c>
      <c r="B1081" t="s">
        <v>529</v>
      </c>
      <c r="C1081" t="s">
        <v>530</v>
      </c>
      <c r="D1081" t="str">
        <f t="shared" si="16"/>
        <v>11</v>
      </c>
      <c r="E1081" t="s">
        <v>405</v>
      </c>
      <c r="F1081" t="s">
        <v>377</v>
      </c>
      <c r="G1081" s="5">
        <v>20</v>
      </c>
    </row>
    <row r="1082" spans="1:7" x14ac:dyDescent="0.2">
      <c r="A1082" t="s">
        <v>476</v>
      </c>
      <c r="B1082" t="s">
        <v>529</v>
      </c>
      <c r="C1082" t="s">
        <v>530</v>
      </c>
      <c r="D1082" t="str">
        <f t="shared" si="16"/>
        <v>11</v>
      </c>
      <c r="E1082" t="s">
        <v>327</v>
      </c>
      <c r="F1082" t="s">
        <v>377</v>
      </c>
      <c r="G1082" s="5">
        <v>12</v>
      </c>
    </row>
    <row r="1083" spans="1:7" x14ac:dyDescent="0.2">
      <c r="A1083" t="s">
        <v>476</v>
      </c>
      <c r="B1083" t="s">
        <v>529</v>
      </c>
      <c r="C1083" t="s">
        <v>530</v>
      </c>
      <c r="D1083" t="str">
        <f t="shared" si="16"/>
        <v>11</v>
      </c>
      <c r="E1083" t="s">
        <v>328</v>
      </c>
      <c r="F1083" t="s">
        <v>377</v>
      </c>
      <c r="G1083" s="5">
        <v>70</v>
      </c>
    </row>
    <row r="1084" spans="1:7" x14ac:dyDescent="0.2">
      <c r="A1084" t="s">
        <v>476</v>
      </c>
      <c r="B1084" t="s">
        <v>529</v>
      </c>
      <c r="C1084" t="s">
        <v>530</v>
      </c>
      <c r="D1084" t="str">
        <f t="shared" si="16"/>
        <v>11</v>
      </c>
      <c r="E1084" t="s">
        <v>427</v>
      </c>
      <c r="F1084" t="s">
        <v>377</v>
      </c>
      <c r="G1084" s="5">
        <v>5</v>
      </c>
    </row>
    <row r="1085" spans="1:7" x14ac:dyDescent="0.2">
      <c r="A1085" t="s">
        <v>476</v>
      </c>
      <c r="B1085" t="s">
        <v>529</v>
      </c>
      <c r="C1085" t="s">
        <v>530</v>
      </c>
      <c r="D1085" t="str">
        <f t="shared" si="16"/>
        <v>11</v>
      </c>
      <c r="E1085" t="s">
        <v>330</v>
      </c>
      <c r="F1085" t="s">
        <v>377</v>
      </c>
      <c r="G1085" s="5">
        <v>40</v>
      </c>
    </row>
    <row r="1086" spans="1:7" x14ac:dyDescent="0.2">
      <c r="A1086" t="s">
        <v>476</v>
      </c>
      <c r="B1086" t="s">
        <v>529</v>
      </c>
      <c r="C1086" t="s">
        <v>530</v>
      </c>
      <c r="D1086" t="str">
        <f t="shared" si="16"/>
        <v>11</v>
      </c>
      <c r="E1086" t="s">
        <v>331</v>
      </c>
      <c r="F1086" t="s">
        <v>377</v>
      </c>
      <c r="G1086" s="5">
        <v>25</v>
      </c>
    </row>
    <row r="1087" spans="1:7" x14ac:dyDescent="0.2">
      <c r="A1087" t="s">
        <v>476</v>
      </c>
      <c r="B1087" t="s">
        <v>529</v>
      </c>
      <c r="C1087" t="s">
        <v>530</v>
      </c>
      <c r="D1087" t="str">
        <f t="shared" si="16"/>
        <v>11</v>
      </c>
      <c r="E1087" t="s">
        <v>332</v>
      </c>
      <c r="F1087" t="s">
        <v>377</v>
      </c>
      <c r="G1087" s="5">
        <v>10</v>
      </c>
    </row>
    <row r="1088" spans="1:7" x14ac:dyDescent="0.2">
      <c r="A1088" t="s">
        <v>476</v>
      </c>
      <c r="B1088" t="s">
        <v>529</v>
      </c>
      <c r="C1088" t="s">
        <v>530</v>
      </c>
      <c r="D1088" t="str">
        <f t="shared" si="16"/>
        <v>11</v>
      </c>
      <c r="E1088" t="s">
        <v>333</v>
      </c>
      <c r="F1088" t="s">
        <v>377</v>
      </c>
      <c r="G1088" s="5">
        <v>10</v>
      </c>
    </row>
    <row r="1089" spans="1:7" x14ac:dyDescent="0.2">
      <c r="A1089" t="s">
        <v>476</v>
      </c>
      <c r="B1089" t="s">
        <v>529</v>
      </c>
      <c r="C1089" t="s">
        <v>530</v>
      </c>
      <c r="D1089" t="str">
        <f t="shared" si="16"/>
        <v>11</v>
      </c>
      <c r="E1089" t="s">
        <v>438</v>
      </c>
      <c r="F1089" t="s">
        <v>377</v>
      </c>
      <c r="G1089" s="5">
        <v>60</v>
      </c>
    </row>
    <row r="1090" spans="1:7" x14ac:dyDescent="0.2">
      <c r="A1090" t="s">
        <v>476</v>
      </c>
      <c r="B1090" t="s">
        <v>529</v>
      </c>
      <c r="C1090" t="s">
        <v>530</v>
      </c>
      <c r="D1090" t="str">
        <f t="shared" si="16"/>
        <v>11</v>
      </c>
      <c r="E1090" t="s">
        <v>474</v>
      </c>
      <c r="F1090" t="s">
        <v>413</v>
      </c>
      <c r="G1090" s="5">
        <v>450</v>
      </c>
    </row>
    <row r="1091" spans="1:7" x14ac:dyDescent="0.2">
      <c r="A1091" t="s">
        <v>476</v>
      </c>
      <c r="B1091" t="s">
        <v>529</v>
      </c>
      <c r="C1091" t="s">
        <v>530</v>
      </c>
      <c r="D1091" t="str">
        <f t="shared" ref="D1091:D1154" si="17">LEFT(E1091,2)</f>
        <v>11</v>
      </c>
      <c r="E1091" t="s">
        <v>531</v>
      </c>
      <c r="F1091" t="s">
        <v>413</v>
      </c>
      <c r="G1091" s="5">
        <v>150</v>
      </c>
    </row>
    <row r="1092" spans="1:7" x14ac:dyDescent="0.2">
      <c r="A1092" t="s">
        <v>476</v>
      </c>
      <c r="B1092" t="s">
        <v>529</v>
      </c>
      <c r="C1092" t="s">
        <v>530</v>
      </c>
      <c r="D1092" t="str">
        <f t="shared" si="17"/>
        <v>11</v>
      </c>
      <c r="E1092" t="s">
        <v>494</v>
      </c>
      <c r="F1092" t="s">
        <v>377</v>
      </c>
      <c r="G1092" s="5">
        <v>140</v>
      </c>
    </row>
    <row r="1093" spans="1:7" x14ac:dyDescent="0.2">
      <c r="A1093" t="s">
        <v>476</v>
      </c>
      <c r="B1093" t="s">
        <v>529</v>
      </c>
      <c r="C1093" t="s">
        <v>530</v>
      </c>
      <c r="D1093" t="str">
        <f t="shared" si="17"/>
        <v>11</v>
      </c>
      <c r="E1093" t="s">
        <v>335</v>
      </c>
      <c r="F1093" t="s">
        <v>377</v>
      </c>
      <c r="G1093" s="5">
        <v>160</v>
      </c>
    </row>
    <row r="1094" spans="1:7" x14ac:dyDescent="0.2">
      <c r="A1094" t="s">
        <v>476</v>
      </c>
      <c r="B1094" t="s">
        <v>529</v>
      </c>
      <c r="C1094" t="s">
        <v>530</v>
      </c>
      <c r="D1094" t="str">
        <f t="shared" si="17"/>
        <v>11</v>
      </c>
      <c r="E1094" t="s">
        <v>495</v>
      </c>
      <c r="F1094" t="s">
        <v>413</v>
      </c>
      <c r="G1094" s="5">
        <v>200</v>
      </c>
    </row>
    <row r="1095" spans="1:7" x14ac:dyDescent="0.2">
      <c r="A1095" t="s">
        <v>476</v>
      </c>
      <c r="B1095" t="s">
        <v>529</v>
      </c>
      <c r="C1095" t="s">
        <v>530</v>
      </c>
      <c r="D1095" t="str">
        <f t="shared" si="17"/>
        <v>12</v>
      </c>
      <c r="E1095" t="s">
        <v>336</v>
      </c>
      <c r="F1095" t="s">
        <v>377</v>
      </c>
      <c r="G1095" s="5">
        <v>190</v>
      </c>
    </row>
    <row r="1096" spans="1:7" x14ac:dyDescent="0.2">
      <c r="A1096" t="s">
        <v>476</v>
      </c>
      <c r="B1096" t="s">
        <v>529</v>
      </c>
      <c r="C1096" t="s">
        <v>530</v>
      </c>
      <c r="D1096" t="str">
        <f t="shared" si="17"/>
        <v>12</v>
      </c>
      <c r="E1096" t="s">
        <v>502</v>
      </c>
      <c r="F1096" t="s">
        <v>377</v>
      </c>
      <c r="G1096" s="5">
        <v>121</v>
      </c>
    </row>
    <row r="1097" spans="1:7" x14ac:dyDescent="0.2">
      <c r="A1097" t="s">
        <v>476</v>
      </c>
      <c r="B1097" t="s">
        <v>529</v>
      </c>
      <c r="C1097" t="s">
        <v>530</v>
      </c>
      <c r="D1097" t="str">
        <f t="shared" si="17"/>
        <v>12</v>
      </c>
      <c r="E1097" t="s">
        <v>503</v>
      </c>
      <c r="F1097" t="s">
        <v>413</v>
      </c>
      <c r="G1097" s="5">
        <v>60</v>
      </c>
    </row>
    <row r="1098" spans="1:7" x14ac:dyDescent="0.2">
      <c r="A1098" t="s">
        <v>476</v>
      </c>
      <c r="B1098" t="s">
        <v>529</v>
      </c>
      <c r="C1098" t="s">
        <v>530</v>
      </c>
      <c r="D1098" t="str">
        <f t="shared" si="17"/>
        <v>12</v>
      </c>
      <c r="E1098" t="s">
        <v>361</v>
      </c>
      <c r="F1098" t="s">
        <v>377</v>
      </c>
      <c r="G1098" s="5">
        <v>200</v>
      </c>
    </row>
    <row r="1099" spans="1:7" x14ac:dyDescent="0.2">
      <c r="A1099" t="s">
        <v>476</v>
      </c>
      <c r="B1099" t="s">
        <v>529</v>
      </c>
      <c r="C1099" t="s">
        <v>530</v>
      </c>
      <c r="D1099" t="str">
        <f t="shared" si="17"/>
        <v>14</v>
      </c>
      <c r="E1099" t="s">
        <v>337</v>
      </c>
      <c r="F1099" t="s">
        <v>377</v>
      </c>
      <c r="G1099" s="5">
        <v>168</v>
      </c>
    </row>
    <row r="1100" spans="1:7" x14ac:dyDescent="0.2">
      <c r="A1100" t="s">
        <v>476</v>
      </c>
      <c r="B1100" t="s">
        <v>529</v>
      </c>
      <c r="C1100" t="s">
        <v>530</v>
      </c>
      <c r="D1100" t="str">
        <f t="shared" si="17"/>
        <v>14</v>
      </c>
      <c r="E1100" t="s">
        <v>337</v>
      </c>
      <c r="F1100" t="s">
        <v>413</v>
      </c>
      <c r="G1100" s="5">
        <v>170</v>
      </c>
    </row>
    <row r="1101" spans="1:7" x14ac:dyDescent="0.2">
      <c r="A1101" t="s">
        <v>476</v>
      </c>
      <c r="B1101" t="s">
        <v>529</v>
      </c>
      <c r="C1101" t="s">
        <v>530</v>
      </c>
      <c r="D1101" t="str">
        <f t="shared" si="17"/>
        <v>14</v>
      </c>
      <c r="E1101" t="s">
        <v>367</v>
      </c>
      <c r="F1101" t="s">
        <v>377</v>
      </c>
      <c r="G1101" s="5">
        <v>338</v>
      </c>
    </row>
    <row r="1102" spans="1:7" x14ac:dyDescent="0.2">
      <c r="A1102" t="s">
        <v>476</v>
      </c>
      <c r="B1102" t="s">
        <v>529</v>
      </c>
      <c r="C1102" t="s">
        <v>530</v>
      </c>
      <c r="D1102" t="str">
        <f t="shared" si="17"/>
        <v>17</v>
      </c>
      <c r="E1102" t="s">
        <v>363</v>
      </c>
      <c r="F1102" t="s">
        <v>377</v>
      </c>
      <c r="G1102" s="5">
        <v>-100</v>
      </c>
    </row>
    <row r="1103" spans="1:7" x14ac:dyDescent="0.2">
      <c r="A1103" t="s">
        <v>476</v>
      </c>
      <c r="B1103" t="s">
        <v>529</v>
      </c>
      <c r="C1103" t="s">
        <v>530</v>
      </c>
      <c r="D1103" t="str">
        <f t="shared" si="17"/>
        <v>17</v>
      </c>
      <c r="E1103" t="s">
        <v>339</v>
      </c>
      <c r="F1103" t="s">
        <v>377</v>
      </c>
      <c r="G1103" s="5">
        <v>-168</v>
      </c>
    </row>
    <row r="1104" spans="1:7" x14ac:dyDescent="0.2">
      <c r="A1104" t="s">
        <v>476</v>
      </c>
      <c r="B1104" t="s">
        <v>529</v>
      </c>
      <c r="C1104" t="s">
        <v>530</v>
      </c>
      <c r="D1104" t="str">
        <f t="shared" si="17"/>
        <v>17</v>
      </c>
      <c r="E1104" t="s">
        <v>339</v>
      </c>
      <c r="F1104" t="s">
        <v>413</v>
      </c>
      <c r="G1104" s="5">
        <v>-170</v>
      </c>
    </row>
    <row r="1105" spans="1:7" x14ac:dyDescent="0.2">
      <c r="A1105" t="s">
        <v>476</v>
      </c>
      <c r="B1105" t="s">
        <v>529</v>
      </c>
      <c r="C1105" t="s">
        <v>530</v>
      </c>
      <c r="D1105" t="str">
        <f t="shared" si="17"/>
        <v>17</v>
      </c>
      <c r="E1105" t="s">
        <v>355</v>
      </c>
      <c r="F1105" t="s">
        <v>377</v>
      </c>
      <c r="G1105" s="5">
        <v>-1320</v>
      </c>
    </row>
    <row r="1106" spans="1:7" x14ac:dyDescent="0.2">
      <c r="A1106" t="s">
        <v>476</v>
      </c>
      <c r="B1106" t="s">
        <v>532</v>
      </c>
      <c r="C1106" t="s">
        <v>533</v>
      </c>
      <c r="D1106" t="str">
        <f t="shared" si="17"/>
        <v>10</v>
      </c>
      <c r="E1106" t="s">
        <v>320</v>
      </c>
      <c r="F1106" t="s">
        <v>377</v>
      </c>
      <c r="G1106" s="5">
        <v>139</v>
      </c>
    </row>
    <row r="1107" spans="1:7" x14ac:dyDescent="0.2">
      <c r="A1107" t="s">
        <v>476</v>
      </c>
      <c r="B1107" t="s">
        <v>532</v>
      </c>
      <c r="C1107" t="s">
        <v>533</v>
      </c>
      <c r="D1107" t="str">
        <f t="shared" si="17"/>
        <v>10</v>
      </c>
      <c r="E1107" t="s">
        <v>320</v>
      </c>
      <c r="F1107" t="s">
        <v>426</v>
      </c>
      <c r="G1107" s="5">
        <v>1983</v>
      </c>
    </row>
    <row r="1108" spans="1:7" x14ac:dyDescent="0.2">
      <c r="A1108" t="s">
        <v>476</v>
      </c>
      <c r="B1108" t="s">
        <v>532</v>
      </c>
      <c r="C1108" t="s">
        <v>533</v>
      </c>
      <c r="D1108" t="str">
        <f t="shared" si="17"/>
        <v>10</v>
      </c>
      <c r="E1108" t="s">
        <v>485</v>
      </c>
      <c r="F1108" t="s">
        <v>377</v>
      </c>
      <c r="G1108" s="5">
        <v>4000</v>
      </c>
    </row>
    <row r="1109" spans="1:7" x14ac:dyDescent="0.2">
      <c r="A1109" t="s">
        <v>476</v>
      </c>
      <c r="B1109" t="s">
        <v>532</v>
      </c>
      <c r="C1109" t="s">
        <v>533</v>
      </c>
      <c r="D1109" t="str">
        <f t="shared" si="17"/>
        <v>10</v>
      </c>
      <c r="E1109" t="s">
        <v>485</v>
      </c>
      <c r="F1109" t="s">
        <v>426</v>
      </c>
      <c r="G1109" s="5">
        <v>6782</v>
      </c>
    </row>
    <row r="1110" spans="1:7" x14ac:dyDescent="0.2">
      <c r="A1110" t="s">
        <v>476</v>
      </c>
      <c r="B1110" t="s">
        <v>532</v>
      </c>
      <c r="C1110" t="s">
        <v>533</v>
      </c>
      <c r="D1110" t="str">
        <f t="shared" si="17"/>
        <v>10</v>
      </c>
      <c r="E1110" t="s">
        <v>486</v>
      </c>
      <c r="F1110" t="s">
        <v>377</v>
      </c>
      <c r="G1110" s="5">
        <v>80</v>
      </c>
    </row>
    <row r="1111" spans="1:7" x14ac:dyDescent="0.2">
      <c r="A1111" t="s">
        <v>476</v>
      </c>
      <c r="B1111" t="s">
        <v>532</v>
      </c>
      <c r="C1111" t="s">
        <v>533</v>
      </c>
      <c r="D1111" t="str">
        <f t="shared" si="17"/>
        <v>10</v>
      </c>
      <c r="E1111" t="s">
        <v>486</v>
      </c>
      <c r="F1111" t="s">
        <v>426</v>
      </c>
      <c r="G1111" s="5">
        <v>96</v>
      </c>
    </row>
    <row r="1112" spans="1:7" x14ac:dyDescent="0.2">
      <c r="A1112" t="s">
        <v>476</v>
      </c>
      <c r="B1112" t="s">
        <v>532</v>
      </c>
      <c r="C1112" t="s">
        <v>533</v>
      </c>
      <c r="D1112" t="str">
        <f t="shared" si="17"/>
        <v>10</v>
      </c>
      <c r="E1112" t="s">
        <v>524</v>
      </c>
      <c r="F1112" t="s">
        <v>426</v>
      </c>
      <c r="G1112" s="5">
        <v>500</v>
      </c>
    </row>
    <row r="1113" spans="1:7" x14ac:dyDescent="0.2">
      <c r="A1113" t="s">
        <v>476</v>
      </c>
      <c r="B1113" t="s">
        <v>532</v>
      </c>
      <c r="C1113" t="s">
        <v>533</v>
      </c>
      <c r="D1113" t="str">
        <f t="shared" si="17"/>
        <v>10</v>
      </c>
      <c r="E1113" t="s">
        <v>394</v>
      </c>
      <c r="F1113" t="s">
        <v>426</v>
      </c>
      <c r="G1113" s="5">
        <v>75</v>
      </c>
    </row>
    <row r="1114" spans="1:7" x14ac:dyDescent="0.2">
      <c r="A1114" t="s">
        <v>476</v>
      </c>
      <c r="B1114" t="s">
        <v>532</v>
      </c>
      <c r="C1114" t="s">
        <v>533</v>
      </c>
      <c r="D1114" t="str">
        <f t="shared" si="17"/>
        <v>10</v>
      </c>
      <c r="E1114" t="s">
        <v>534</v>
      </c>
      <c r="F1114" t="s">
        <v>377</v>
      </c>
      <c r="G1114" s="5">
        <v>25</v>
      </c>
    </row>
    <row r="1115" spans="1:7" x14ac:dyDescent="0.2">
      <c r="A1115" t="s">
        <v>476</v>
      </c>
      <c r="B1115" t="s">
        <v>532</v>
      </c>
      <c r="C1115" t="s">
        <v>533</v>
      </c>
      <c r="D1115" t="str">
        <f t="shared" si="17"/>
        <v>10</v>
      </c>
      <c r="E1115" t="s">
        <v>322</v>
      </c>
      <c r="F1115" t="s">
        <v>426</v>
      </c>
      <c r="G1115" s="5">
        <v>15</v>
      </c>
    </row>
    <row r="1116" spans="1:7" x14ac:dyDescent="0.2">
      <c r="A1116" t="s">
        <v>476</v>
      </c>
      <c r="B1116" t="s">
        <v>532</v>
      </c>
      <c r="C1116" t="s">
        <v>533</v>
      </c>
      <c r="D1116" t="str">
        <f t="shared" si="17"/>
        <v>10</v>
      </c>
      <c r="E1116" t="s">
        <v>535</v>
      </c>
      <c r="F1116" t="s">
        <v>426</v>
      </c>
      <c r="G1116" s="5">
        <v>500</v>
      </c>
    </row>
    <row r="1117" spans="1:7" x14ac:dyDescent="0.2">
      <c r="A1117" t="s">
        <v>476</v>
      </c>
      <c r="B1117" t="s">
        <v>532</v>
      </c>
      <c r="C1117" t="s">
        <v>533</v>
      </c>
      <c r="D1117" t="str">
        <f t="shared" si="17"/>
        <v>10</v>
      </c>
      <c r="E1117" t="s">
        <v>324</v>
      </c>
      <c r="F1117" t="s">
        <v>377</v>
      </c>
      <c r="G1117" s="5">
        <v>555</v>
      </c>
    </row>
    <row r="1118" spans="1:7" x14ac:dyDescent="0.2">
      <c r="A1118" t="s">
        <v>476</v>
      </c>
      <c r="B1118" t="s">
        <v>532</v>
      </c>
      <c r="C1118" t="s">
        <v>533</v>
      </c>
      <c r="D1118" t="str">
        <f t="shared" si="17"/>
        <v>10</v>
      </c>
      <c r="E1118" t="s">
        <v>324</v>
      </c>
      <c r="F1118" t="s">
        <v>426</v>
      </c>
      <c r="G1118" s="5">
        <v>1306</v>
      </c>
    </row>
    <row r="1119" spans="1:7" x14ac:dyDescent="0.2">
      <c r="A1119" t="s">
        <v>476</v>
      </c>
      <c r="B1119" t="s">
        <v>532</v>
      </c>
      <c r="C1119" t="s">
        <v>533</v>
      </c>
      <c r="D1119" t="str">
        <f t="shared" si="17"/>
        <v>10</v>
      </c>
      <c r="E1119" t="s">
        <v>325</v>
      </c>
      <c r="F1119" t="s">
        <v>377</v>
      </c>
      <c r="G1119" s="5">
        <v>25</v>
      </c>
    </row>
    <row r="1120" spans="1:7" x14ac:dyDescent="0.2">
      <c r="A1120" t="s">
        <v>476</v>
      </c>
      <c r="B1120" t="s">
        <v>532</v>
      </c>
      <c r="C1120" t="s">
        <v>533</v>
      </c>
      <c r="D1120" t="str">
        <f t="shared" si="17"/>
        <v>10</v>
      </c>
      <c r="E1120" t="s">
        <v>326</v>
      </c>
      <c r="F1120" t="s">
        <v>377</v>
      </c>
      <c r="G1120" s="5">
        <v>677</v>
      </c>
    </row>
    <row r="1121" spans="1:7" x14ac:dyDescent="0.2">
      <c r="A1121" t="s">
        <v>476</v>
      </c>
      <c r="B1121" t="s">
        <v>532</v>
      </c>
      <c r="C1121" t="s">
        <v>533</v>
      </c>
      <c r="D1121" t="str">
        <f t="shared" si="17"/>
        <v>10</v>
      </c>
      <c r="E1121" t="s">
        <v>326</v>
      </c>
      <c r="F1121" t="s">
        <v>426</v>
      </c>
      <c r="G1121" s="5">
        <v>1587</v>
      </c>
    </row>
    <row r="1122" spans="1:7" x14ac:dyDescent="0.2">
      <c r="A1122" t="s">
        <v>476</v>
      </c>
      <c r="B1122" t="s">
        <v>532</v>
      </c>
      <c r="C1122" t="s">
        <v>533</v>
      </c>
      <c r="D1122" t="str">
        <f t="shared" si="17"/>
        <v>11</v>
      </c>
      <c r="E1122" t="s">
        <v>344</v>
      </c>
      <c r="F1122" t="s">
        <v>377</v>
      </c>
      <c r="G1122" s="5">
        <v>10</v>
      </c>
    </row>
    <row r="1123" spans="1:7" x14ac:dyDescent="0.2">
      <c r="A1123" t="s">
        <v>476</v>
      </c>
      <c r="B1123" t="s">
        <v>532</v>
      </c>
      <c r="C1123" t="s">
        <v>533</v>
      </c>
      <c r="D1123" t="str">
        <f t="shared" si="17"/>
        <v>11</v>
      </c>
      <c r="E1123" t="s">
        <v>344</v>
      </c>
      <c r="F1123" t="s">
        <v>426</v>
      </c>
      <c r="G1123" s="5">
        <v>10</v>
      </c>
    </row>
    <row r="1124" spans="1:7" x14ac:dyDescent="0.2">
      <c r="A1124" t="s">
        <v>476</v>
      </c>
      <c r="B1124" t="s">
        <v>532</v>
      </c>
      <c r="C1124" t="s">
        <v>533</v>
      </c>
      <c r="D1124" t="str">
        <f t="shared" si="17"/>
        <v>11</v>
      </c>
      <c r="E1124" t="s">
        <v>398</v>
      </c>
      <c r="F1124" t="s">
        <v>377</v>
      </c>
      <c r="G1124" s="5">
        <v>60</v>
      </c>
    </row>
    <row r="1125" spans="1:7" x14ac:dyDescent="0.2">
      <c r="A1125" t="s">
        <v>476</v>
      </c>
      <c r="B1125" t="s">
        <v>532</v>
      </c>
      <c r="C1125" t="s">
        <v>533</v>
      </c>
      <c r="D1125" t="str">
        <f t="shared" si="17"/>
        <v>11</v>
      </c>
      <c r="E1125" t="s">
        <v>398</v>
      </c>
      <c r="F1125" t="s">
        <v>426</v>
      </c>
      <c r="G1125" s="5">
        <v>130</v>
      </c>
    </row>
    <row r="1126" spans="1:7" x14ac:dyDescent="0.2">
      <c r="A1126" t="s">
        <v>476</v>
      </c>
      <c r="B1126" t="s">
        <v>532</v>
      </c>
      <c r="C1126" t="s">
        <v>533</v>
      </c>
      <c r="D1126" t="str">
        <f t="shared" si="17"/>
        <v>11</v>
      </c>
      <c r="E1126" t="s">
        <v>487</v>
      </c>
      <c r="F1126" t="s">
        <v>377</v>
      </c>
      <c r="G1126" s="5">
        <v>10</v>
      </c>
    </row>
    <row r="1127" spans="1:7" x14ac:dyDescent="0.2">
      <c r="A1127" t="s">
        <v>476</v>
      </c>
      <c r="B1127" t="s">
        <v>532</v>
      </c>
      <c r="C1127" t="s">
        <v>533</v>
      </c>
      <c r="D1127" t="str">
        <f t="shared" si="17"/>
        <v>11</v>
      </c>
      <c r="E1127" t="s">
        <v>487</v>
      </c>
      <c r="F1127" t="s">
        <v>426</v>
      </c>
      <c r="G1127" s="5">
        <v>10</v>
      </c>
    </row>
    <row r="1128" spans="1:7" x14ac:dyDescent="0.2">
      <c r="A1128" t="s">
        <v>476</v>
      </c>
      <c r="B1128" t="s">
        <v>532</v>
      </c>
      <c r="C1128" t="s">
        <v>533</v>
      </c>
      <c r="D1128" t="str">
        <f t="shared" si="17"/>
        <v>11</v>
      </c>
      <c r="E1128" t="s">
        <v>405</v>
      </c>
      <c r="F1128" t="s">
        <v>377</v>
      </c>
      <c r="G1128" s="5">
        <v>5</v>
      </c>
    </row>
    <row r="1129" spans="1:7" x14ac:dyDescent="0.2">
      <c r="A1129" t="s">
        <v>476</v>
      </c>
      <c r="B1129" t="s">
        <v>532</v>
      </c>
      <c r="C1129" t="s">
        <v>533</v>
      </c>
      <c r="D1129" t="str">
        <f t="shared" si="17"/>
        <v>11</v>
      </c>
      <c r="E1129" t="s">
        <v>405</v>
      </c>
      <c r="F1129" t="s">
        <v>426</v>
      </c>
      <c r="G1129" s="5">
        <v>3</v>
      </c>
    </row>
    <row r="1130" spans="1:7" x14ac:dyDescent="0.2">
      <c r="A1130" t="s">
        <v>476</v>
      </c>
      <c r="B1130" t="s">
        <v>532</v>
      </c>
      <c r="C1130" t="s">
        <v>533</v>
      </c>
      <c r="D1130" t="str">
        <f t="shared" si="17"/>
        <v>11</v>
      </c>
      <c r="E1130" t="s">
        <v>327</v>
      </c>
      <c r="F1130" t="s">
        <v>426</v>
      </c>
      <c r="G1130" s="5">
        <v>15</v>
      </c>
    </row>
    <row r="1131" spans="1:7" x14ac:dyDescent="0.2">
      <c r="A1131" t="s">
        <v>476</v>
      </c>
      <c r="B1131" t="s">
        <v>532</v>
      </c>
      <c r="C1131" t="s">
        <v>533</v>
      </c>
      <c r="D1131" t="str">
        <f t="shared" si="17"/>
        <v>11</v>
      </c>
      <c r="E1131" t="s">
        <v>328</v>
      </c>
      <c r="F1131" t="s">
        <v>426</v>
      </c>
      <c r="G1131" s="5">
        <v>35</v>
      </c>
    </row>
    <row r="1132" spans="1:7" x14ac:dyDescent="0.2">
      <c r="A1132" t="s">
        <v>476</v>
      </c>
      <c r="B1132" t="s">
        <v>532</v>
      </c>
      <c r="C1132" t="s">
        <v>533</v>
      </c>
      <c r="D1132" t="str">
        <f t="shared" si="17"/>
        <v>11</v>
      </c>
      <c r="E1132" t="s">
        <v>392</v>
      </c>
      <c r="F1132" t="s">
        <v>426</v>
      </c>
      <c r="G1132" s="5">
        <v>10</v>
      </c>
    </row>
    <row r="1133" spans="1:7" x14ac:dyDescent="0.2">
      <c r="A1133" t="s">
        <v>476</v>
      </c>
      <c r="B1133" t="s">
        <v>532</v>
      </c>
      <c r="C1133" t="s">
        <v>533</v>
      </c>
      <c r="D1133" t="str">
        <f t="shared" si="17"/>
        <v>11</v>
      </c>
      <c r="E1133" t="s">
        <v>360</v>
      </c>
      <c r="F1133" t="s">
        <v>426</v>
      </c>
      <c r="G1133" s="5">
        <v>10</v>
      </c>
    </row>
    <row r="1134" spans="1:7" x14ac:dyDescent="0.2">
      <c r="A1134" t="s">
        <v>476</v>
      </c>
      <c r="B1134" t="s">
        <v>532</v>
      </c>
      <c r="C1134" t="s">
        <v>533</v>
      </c>
      <c r="D1134" t="str">
        <f t="shared" si="17"/>
        <v>11</v>
      </c>
      <c r="E1134" t="s">
        <v>329</v>
      </c>
      <c r="F1134" t="s">
        <v>426</v>
      </c>
      <c r="G1134" s="5">
        <v>10</v>
      </c>
    </row>
    <row r="1135" spans="1:7" x14ac:dyDescent="0.2">
      <c r="A1135" t="s">
        <v>476</v>
      </c>
      <c r="B1135" t="s">
        <v>532</v>
      </c>
      <c r="C1135" t="s">
        <v>533</v>
      </c>
      <c r="D1135" t="str">
        <f t="shared" si="17"/>
        <v>11</v>
      </c>
      <c r="E1135" t="s">
        <v>330</v>
      </c>
      <c r="F1135" t="s">
        <v>426</v>
      </c>
      <c r="G1135" s="5">
        <v>100</v>
      </c>
    </row>
    <row r="1136" spans="1:7" x14ac:dyDescent="0.2">
      <c r="A1136" t="s">
        <v>476</v>
      </c>
      <c r="B1136" t="s">
        <v>532</v>
      </c>
      <c r="C1136" t="s">
        <v>533</v>
      </c>
      <c r="D1136" t="str">
        <f t="shared" si="17"/>
        <v>11</v>
      </c>
      <c r="E1136" t="s">
        <v>331</v>
      </c>
      <c r="F1136" t="s">
        <v>426</v>
      </c>
      <c r="G1136" s="5">
        <v>25</v>
      </c>
    </row>
    <row r="1137" spans="1:7" x14ac:dyDescent="0.2">
      <c r="A1137" t="s">
        <v>476</v>
      </c>
      <c r="B1137" t="s">
        <v>532</v>
      </c>
      <c r="C1137" t="s">
        <v>533</v>
      </c>
      <c r="D1137" t="str">
        <f t="shared" si="17"/>
        <v>11</v>
      </c>
      <c r="E1137" t="s">
        <v>332</v>
      </c>
      <c r="F1137" t="s">
        <v>377</v>
      </c>
      <c r="G1137" s="5">
        <v>30</v>
      </c>
    </row>
    <row r="1138" spans="1:7" x14ac:dyDescent="0.2">
      <c r="A1138" t="s">
        <v>476</v>
      </c>
      <c r="B1138" t="s">
        <v>532</v>
      </c>
      <c r="C1138" t="s">
        <v>533</v>
      </c>
      <c r="D1138" t="str">
        <f t="shared" si="17"/>
        <v>11</v>
      </c>
      <c r="E1138" t="s">
        <v>333</v>
      </c>
      <c r="F1138" t="s">
        <v>426</v>
      </c>
      <c r="G1138" s="5">
        <v>80</v>
      </c>
    </row>
    <row r="1139" spans="1:7" x14ac:dyDescent="0.2">
      <c r="A1139" t="s">
        <v>476</v>
      </c>
      <c r="B1139" t="s">
        <v>532</v>
      </c>
      <c r="C1139" t="s">
        <v>533</v>
      </c>
      <c r="D1139" t="str">
        <f t="shared" si="17"/>
        <v>11</v>
      </c>
      <c r="E1139" t="s">
        <v>347</v>
      </c>
      <c r="F1139" t="s">
        <v>426</v>
      </c>
      <c r="G1139" s="5">
        <v>2600</v>
      </c>
    </row>
    <row r="1140" spans="1:7" x14ac:dyDescent="0.2">
      <c r="A1140" t="s">
        <v>476</v>
      </c>
      <c r="B1140" t="s">
        <v>532</v>
      </c>
      <c r="C1140" t="s">
        <v>533</v>
      </c>
      <c r="D1140" t="str">
        <f t="shared" si="17"/>
        <v>11</v>
      </c>
      <c r="E1140" t="s">
        <v>335</v>
      </c>
      <c r="F1140" t="s">
        <v>426</v>
      </c>
      <c r="G1140" s="5">
        <v>150</v>
      </c>
    </row>
    <row r="1141" spans="1:7" x14ac:dyDescent="0.2">
      <c r="A1141" t="s">
        <v>476</v>
      </c>
      <c r="B1141" t="s">
        <v>532</v>
      </c>
      <c r="C1141" t="s">
        <v>533</v>
      </c>
      <c r="D1141" t="str">
        <f t="shared" si="17"/>
        <v>12</v>
      </c>
      <c r="E1141" t="s">
        <v>336</v>
      </c>
      <c r="F1141" t="s">
        <v>426</v>
      </c>
      <c r="G1141" s="5">
        <v>20</v>
      </c>
    </row>
    <row r="1142" spans="1:7" x14ac:dyDescent="0.2">
      <c r="A1142" t="s">
        <v>476</v>
      </c>
      <c r="B1142" t="s">
        <v>532</v>
      </c>
      <c r="C1142" t="s">
        <v>533</v>
      </c>
      <c r="D1142" t="str">
        <f t="shared" si="17"/>
        <v>12</v>
      </c>
      <c r="E1142" t="s">
        <v>401</v>
      </c>
      <c r="F1142" t="s">
        <v>426</v>
      </c>
      <c r="G1142" s="5">
        <v>60</v>
      </c>
    </row>
    <row r="1143" spans="1:7" x14ac:dyDescent="0.2">
      <c r="A1143" t="s">
        <v>476</v>
      </c>
      <c r="B1143" t="s">
        <v>532</v>
      </c>
      <c r="C1143" t="s">
        <v>533</v>
      </c>
      <c r="D1143" t="str">
        <f t="shared" si="17"/>
        <v>14</v>
      </c>
      <c r="E1143" t="s">
        <v>337</v>
      </c>
      <c r="F1143" t="s">
        <v>377</v>
      </c>
      <c r="G1143" s="5">
        <v>766</v>
      </c>
    </row>
    <row r="1144" spans="1:7" x14ac:dyDescent="0.2">
      <c r="A1144" t="s">
        <v>476</v>
      </c>
      <c r="B1144" t="s">
        <v>532</v>
      </c>
      <c r="C1144" t="s">
        <v>533</v>
      </c>
      <c r="D1144" t="str">
        <f t="shared" si="17"/>
        <v>16</v>
      </c>
      <c r="E1144" t="s">
        <v>536</v>
      </c>
      <c r="F1144" t="s">
        <v>377</v>
      </c>
      <c r="G1144" s="5">
        <v>-700</v>
      </c>
    </row>
    <row r="1145" spans="1:7" x14ac:dyDescent="0.2">
      <c r="A1145" t="s">
        <v>476</v>
      </c>
      <c r="B1145" t="s">
        <v>532</v>
      </c>
      <c r="C1145" t="s">
        <v>533</v>
      </c>
      <c r="D1145" t="str">
        <f t="shared" si="17"/>
        <v>16</v>
      </c>
      <c r="E1145" t="s">
        <v>536</v>
      </c>
      <c r="F1145" t="s">
        <v>426</v>
      </c>
      <c r="G1145" s="5">
        <v>-1550</v>
      </c>
    </row>
    <row r="1146" spans="1:7" x14ac:dyDescent="0.2">
      <c r="A1146" t="s">
        <v>476</v>
      </c>
      <c r="B1146" t="s">
        <v>532</v>
      </c>
      <c r="C1146" t="s">
        <v>533</v>
      </c>
      <c r="D1146" t="str">
        <f t="shared" si="17"/>
        <v>17</v>
      </c>
      <c r="E1146" t="s">
        <v>363</v>
      </c>
      <c r="F1146" t="s">
        <v>426</v>
      </c>
      <c r="G1146" s="5">
        <v>-8638</v>
      </c>
    </row>
    <row r="1147" spans="1:7" x14ac:dyDescent="0.2">
      <c r="A1147" t="s">
        <v>476</v>
      </c>
      <c r="B1147" t="s">
        <v>532</v>
      </c>
      <c r="C1147" t="s">
        <v>533</v>
      </c>
      <c r="D1147" t="str">
        <f t="shared" si="17"/>
        <v>17</v>
      </c>
      <c r="E1147" t="s">
        <v>339</v>
      </c>
      <c r="F1147" t="s">
        <v>377</v>
      </c>
      <c r="G1147" s="5">
        <v>-766</v>
      </c>
    </row>
    <row r="1148" spans="1:7" x14ac:dyDescent="0.2">
      <c r="A1148" t="s">
        <v>476</v>
      </c>
      <c r="B1148" t="s">
        <v>532</v>
      </c>
      <c r="C1148" t="s">
        <v>533</v>
      </c>
      <c r="D1148" t="str">
        <f t="shared" si="17"/>
        <v>17</v>
      </c>
      <c r="E1148" t="s">
        <v>355</v>
      </c>
      <c r="F1148" t="s">
        <v>426</v>
      </c>
      <c r="G1148" s="5">
        <v>-2394</v>
      </c>
    </row>
    <row r="1149" spans="1:7" x14ac:dyDescent="0.2">
      <c r="A1149" t="s">
        <v>476</v>
      </c>
      <c r="B1149" t="s">
        <v>532</v>
      </c>
      <c r="C1149" t="s">
        <v>533</v>
      </c>
      <c r="D1149" t="str">
        <f t="shared" si="17"/>
        <v>17</v>
      </c>
      <c r="E1149" t="s">
        <v>395</v>
      </c>
      <c r="F1149" t="s">
        <v>426</v>
      </c>
      <c r="G1149" s="5">
        <v>-35</v>
      </c>
    </row>
    <row r="1150" spans="1:7" x14ac:dyDescent="0.2">
      <c r="A1150" t="s">
        <v>537</v>
      </c>
      <c r="B1150" t="s">
        <v>538</v>
      </c>
      <c r="C1150" t="s">
        <v>539</v>
      </c>
      <c r="D1150" t="str">
        <f t="shared" si="17"/>
        <v>10</v>
      </c>
      <c r="E1150" t="s">
        <v>320</v>
      </c>
      <c r="F1150" t="s">
        <v>412</v>
      </c>
      <c r="G1150" s="5">
        <v>1104</v>
      </c>
    </row>
    <row r="1151" spans="1:7" x14ac:dyDescent="0.2">
      <c r="A1151" t="s">
        <v>537</v>
      </c>
      <c r="B1151" t="s">
        <v>538</v>
      </c>
      <c r="C1151" t="s">
        <v>539</v>
      </c>
      <c r="D1151" t="str">
        <f t="shared" si="17"/>
        <v>10</v>
      </c>
      <c r="E1151" t="s">
        <v>322</v>
      </c>
      <c r="F1151" t="s">
        <v>412</v>
      </c>
      <c r="G1151" s="5">
        <v>5</v>
      </c>
    </row>
    <row r="1152" spans="1:7" x14ac:dyDescent="0.2">
      <c r="A1152" t="s">
        <v>537</v>
      </c>
      <c r="B1152" t="s">
        <v>538</v>
      </c>
      <c r="C1152" t="s">
        <v>539</v>
      </c>
      <c r="D1152" t="str">
        <f t="shared" si="17"/>
        <v>10</v>
      </c>
      <c r="E1152" t="s">
        <v>324</v>
      </c>
      <c r="F1152" t="s">
        <v>412</v>
      </c>
      <c r="G1152" s="5">
        <v>177</v>
      </c>
    </row>
    <row r="1153" spans="1:7" x14ac:dyDescent="0.2">
      <c r="A1153" t="s">
        <v>537</v>
      </c>
      <c r="B1153" t="s">
        <v>538</v>
      </c>
      <c r="C1153" t="s">
        <v>539</v>
      </c>
      <c r="D1153" t="str">
        <f t="shared" si="17"/>
        <v>10</v>
      </c>
      <c r="E1153" t="s">
        <v>325</v>
      </c>
      <c r="F1153" t="s">
        <v>412</v>
      </c>
      <c r="G1153" s="5">
        <v>3</v>
      </c>
    </row>
    <row r="1154" spans="1:7" x14ac:dyDescent="0.2">
      <c r="A1154" t="s">
        <v>537</v>
      </c>
      <c r="B1154" t="s">
        <v>538</v>
      </c>
      <c r="C1154" t="s">
        <v>539</v>
      </c>
      <c r="D1154" t="str">
        <f t="shared" si="17"/>
        <v>10</v>
      </c>
      <c r="E1154" t="s">
        <v>326</v>
      </c>
      <c r="F1154" t="s">
        <v>412</v>
      </c>
      <c r="G1154" s="5">
        <v>181</v>
      </c>
    </row>
    <row r="1155" spans="1:7" x14ac:dyDescent="0.2">
      <c r="A1155" t="s">
        <v>537</v>
      </c>
      <c r="B1155" t="s">
        <v>538</v>
      </c>
      <c r="C1155" t="s">
        <v>539</v>
      </c>
      <c r="D1155" t="str">
        <f t="shared" ref="D1155:D1218" si="18">LEFT(E1155,2)</f>
        <v>11</v>
      </c>
      <c r="E1155" t="s">
        <v>398</v>
      </c>
      <c r="F1155" t="s">
        <v>412</v>
      </c>
      <c r="G1155" s="5">
        <v>5</v>
      </c>
    </row>
    <row r="1156" spans="1:7" x14ac:dyDescent="0.2">
      <c r="A1156" t="s">
        <v>537</v>
      </c>
      <c r="B1156" t="s">
        <v>538</v>
      </c>
      <c r="C1156" t="s">
        <v>539</v>
      </c>
      <c r="D1156" t="str">
        <f t="shared" si="18"/>
        <v>11</v>
      </c>
      <c r="E1156" t="s">
        <v>487</v>
      </c>
      <c r="F1156" t="s">
        <v>412</v>
      </c>
      <c r="G1156" s="5">
        <v>5</v>
      </c>
    </row>
    <row r="1157" spans="1:7" x14ac:dyDescent="0.2">
      <c r="A1157" t="s">
        <v>537</v>
      </c>
      <c r="B1157" t="s">
        <v>538</v>
      </c>
      <c r="C1157" t="s">
        <v>539</v>
      </c>
      <c r="D1157" t="str">
        <f t="shared" si="18"/>
        <v>11</v>
      </c>
      <c r="E1157" t="s">
        <v>330</v>
      </c>
      <c r="F1157" t="s">
        <v>412</v>
      </c>
      <c r="G1157" s="5">
        <v>140</v>
      </c>
    </row>
    <row r="1158" spans="1:7" x14ac:dyDescent="0.2">
      <c r="A1158" t="s">
        <v>537</v>
      </c>
      <c r="B1158" t="s">
        <v>538</v>
      </c>
      <c r="C1158" t="s">
        <v>539</v>
      </c>
      <c r="D1158" t="str">
        <f t="shared" si="18"/>
        <v>11</v>
      </c>
      <c r="E1158" t="s">
        <v>331</v>
      </c>
      <c r="F1158" t="s">
        <v>412</v>
      </c>
      <c r="G1158" s="5">
        <v>18</v>
      </c>
    </row>
    <row r="1159" spans="1:7" x14ac:dyDescent="0.2">
      <c r="A1159" t="s">
        <v>537</v>
      </c>
      <c r="B1159" t="s">
        <v>538</v>
      </c>
      <c r="C1159" t="s">
        <v>539</v>
      </c>
      <c r="D1159" t="str">
        <f t="shared" si="18"/>
        <v>11</v>
      </c>
      <c r="E1159" t="s">
        <v>335</v>
      </c>
      <c r="F1159" t="s">
        <v>412</v>
      </c>
      <c r="G1159" s="5">
        <v>10</v>
      </c>
    </row>
    <row r="1160" spans="1:7" x14ac:dyDescent="0.2">
      <c r="A1160" t="s">
        <v>537</v>
      </c>
      <c r="B1160" t="s">
        <v>538</v>
      </c>
      <c r="C1160" t="s">
        <v>539</v>
      </c>
      <c r="D1160" t="str">
        <f t="shared" si="18"/>
        <v>13</v>
      </c>
      <c r="E1160" t="s">
        <v>540</v>
      </c>
      <c r="F1160" t="s">
        <v>412</v>
      </c>
      <c r="G1160" s="5">
        <v>1852</v>
      </c>
    </row>
    <row r="1161" spans="1:7" x14ac:dyDescent="0.2">
      <c r="A1161" t="s">
        <v>537</v>
      </c>
      <c r="B1161" t="s">
        <v>538</v>
      </c>
      <c r="C1161" t="s">
        <v>539</v>
      </c>
      <c r="D1161" t="str">
        <f t="shared" si="18"/>
        <v>14</v>
      </c>
      <c r="E1161" t="s">
        <v>337</v>
      </c>
      <c r="F1161" t="s">
        <v>412</v>
      </c>
      <c r="G1161" s="5">
        <v>20</v>
      </c>
    </row>
    <row r="1162" spans="1:7" x14ac:dyDescent="0.2">
      <c r="A1162" t="s">
        <v>537</v>
      </c>
      <c r="B1162" t="s">
        <v>538</v>
      </c>
      <c r="C1162" t="s">
        <v>539</v>
      </c>
      <c r="D1162" t="str">
        <f t="shared" si="18"/>
        <v>14</v>
      </c>
      <c r="E1162" t="s">
        <v>367</v>
      </c>
      <c r="F1162" t="s">
        <v>412</v>
      </c>
      <c r="G1162" s="5">
        <v>8250.125</v>
      </c>
    </row>
    <row r="1163" spans="1:7" x14ac:dyDescent="0.2">
      <c r="A1163" t="s">
        <v>537</v>
      </c>
      <c r="B1163" t="s">
        <v>538</v>
      </c>
      <c r="C1163" t="s">
        <v>539</v>
      </c>
      <c r="D1163" t="str">
        <f t="shared" si="18"/>
        <v>14</v>
      </c>
      <c r="E1163" t="s">
        <v>367</v>
      </c>
      <c r="F1163" t="s">
        <v>377</v>
      </c>
      <c r="G1163" s="5">
        <v>-3611</v>
      </c>
    </row>
    <row r="1164" spans="1:7" x14ac:dyDescent="0.2">
      <c r="A1164" t="s">
        <v>537</v>
      </c>
      <c r="B1164" t="s">
        <v>538</v>
      </c>
      <c r="C1164" t="s">
        <v>539</v>
      </c>
      <c r="D1164" t="str">
        <f t="shared" si="18"/>
        <v>14</v>
      </c>
      <c r="E1164" t="s">
        <v>367</v>
      </c>
      <c r="F1164" t="s">
        <v>431</v>
      </c>
      <c r="G1164" s="5">
        <v>-1320</v>
      </c>
    </row>
    <row r="1165" spans="1:7" x14ac:dyDescent="0.2">
      <c r="A1165" t="s">
        <v>537</v>
      </c>
      <c r="B1165" t="s">
        <v>538</v>
      </c>
      <c r="C1165" t="s">
        <v>539</v>
      </c>
      <c r="D1165" t="str">
        <f t="shared" si="18"/>
        <v>17</v>
      </c>
      <c r="E1165" t="s">
        <v>363</v>
      </c>
      <c r="F1165" t="s">
        <v>412</v>
      </c>
      <c r="G1165" s="5">
        <v>-600</v>
      </c>
    </row>
    <row r="1166" spans="1:7" x14ac:dyDescent="0.2">
      <c r="A1166" t="s">
        <v>537</v>
      </c>
      <c r="B1166" t="s">
        <v>538</v>
      </c>
      <c r="C1166" t="s">
        <v>539</v>
      </c>
      <c r="D1166" t="str">
        <f t="shared" si="18"/>
        <v>17</v>
      </c>
      <c r="E1166" t="s">
        <v>339</v>
      </c>
      <c r="F1166" t="s">
        <v>412</v>
      </c>
      <c r="G1166" s="5">
        <v>-20</v>
      </c>
    </row>
    <row r="1167" spans="1:7" x14ac:dyDescent="0.2">
      <c r="A1167" t="s">
        <v>537</v>
      </c>
      <c r="B1167" t="s">
        <v>538</v>
      </c>
      <c r="C1167" t="s">
        <v>539</v>
      </c>
      <c r="D1167" t="str">
        <f t="shared" si="18"/>
        <v>17</v>
      </c>
      <c r="E1167" t="s">
        <v>355</v>
      </c>
      <c r="F1167" t="s">
        <v>412</v>
      </c>
      <c r="G1167" s="5">
        <v>-200</v>
      </c>
    </row>
    <row r="1168" spans="1:7" x14ac:dyDescent="0.2">
      <c r="A1168" t="s">
        <v>537</v>
      </c>
      <c r="B1168" t="s">
        <v>538</v>
      </c>
      <c r="C1168" t="s">
        <v>541</v>
      </c>
      <c r="D1168" t="str">
        <f t="shared" si="18"/>
        <v>13</v>
      </c>
      <c r="E1168" t="s">
        <v>540</v>
      </c>
      <c r="F1168" t="s">
        <v>412</v>
      </c>
      <c r="G1168" s="5">
        <v>87000</v>
      </c>
    </row>
    <row r="1169" spans="1:7" x14ac:dyDescent="0.2">
      <c r="A1169" t="s">
        <v>537</v>
      </c>
      <c r="B1169" t="s">
        <v>538</v>
      </c>
      <c r="C1169" t="s">
        <v>541</v>
      </c>
      <c r="D1169" t="str">
        <f t="shared" si="18"/>
        <v>13</v>
      </c>
      <c r="E1169" t="s">
        <v>540</v>
      </c>
      <c r="F1169" t="s">
        <v>431</v>
      </c>
      <c r="G1169" s="5">
        <v>5000</v>
      </c>
    </row>
    <row r="1170" spans="1:7" x14ac:dyDescent="0.2">
      <c r="A1170" t="s">
        <v>537</v>
      </c>
      <c r="B1170" t="s">
        <v>538</v>
      </c>
      <c r="C1170" t="s">
        <v>542</v>
      </c>
      <c r="D1170" t="str">
        <f t="shared" si="18"/>
        <v>10</v>
      </c>
      <c r="E1170" t="s">
        <v>320</v>
      </c>
      <c r="F1170" t="s">
        <v>412</v>
      </c>
      <c r="G1170" s="5">
        <v>3329</v>
      </c>
    </row>
    <row r="1171" spans="1:7" x14ac:dyDescent="0.2">
      <c r="A1171" t="s">
        <v>537</v>
      </c>
      <c r="B1171" t="s">
        <v>538</v>
      </c>
      <c r="C1171" t="s">
        <v>542</v>
      </c>
      <c r="D1171" t="str">
        <f t="shared" si="18"/>
        <v>10</v>
      </c>
      <c r="E1171" t="s">
        <v>320</v>
      </c>
      <c r="F1171" t="s">
        <v>431</v>
      </c>
      <c r="G1171" s="5">
        <v>577</v>
      </c>
    </row>
    <row r="1172" spans="1:7" x14ac:dyDescent="0.2">
      <c r="A1172" t="s">
        <v>537</v>
      </c>
      <c r="B1172" t="s">
        <v>538</v>
      </c>
      <c r="C1172" t="s">
        <v>542</v>
      </c>
      <c r="D1172" t="str">
        <f t="shared" si="18"/>
        <v>10</v>
      </c>
      <c r="E1172" t="s">
        <v>486</v>
      </c>
      <c r="F1172" t="s">
        <v>412</v>
      </c>
      <c r="G1172" s="5">
        <v>66</v>
      </c>
    </row>
    <row r="1173" spans="1:7" x14ac:dyDescent="0.2">
      <c r="A1173" t="s">
        <v>537</v>
      </c>
      <c r="B1173" t="s">
        <v>538</v>
      </c>
      <c r="C1173" t="s">
        <v>542</v>
      </c>
      <c r="D1173" t="str">
        <f t="shared" si="18"/>
        <v>10</v>
      </c>
      <c r="E1173" t="s">
        <v>437</v>
      </c>
      <c r="F1173" t="s">
        <v>412</v>
      </c>
      <c r="G1173" s="5">
        <v>16</v>
      </c>
    </row>
    <row r="1174" spans="1:7" x14ac:dyDescent="0.2">
      <c r="A1174" t="s">
        <v>537</v>
      </c>
      <c r="B1174" t="s">
        <v>538</v>
      </c>
      <c r="C1174" t="s">
        <v>542</v>
      </c>
      <c r="D1174" t="str">
        <f t="shared" si="18"/>
        <v>10</v>
      </c>
      <c r="E1174" t="s">
        <v>324</v>
      </c>
      <c r="F1174" t="s">
        <v>412</v>
      </c>
      <c r="G1174" s="5">
        <v>586</v>
      </c>
    </row>
    <row r="1175" spans="1:7" x14ac:dyDescent="0.2">
      <c r="A1175" t="s">
        <v>537</v>
      </c>
      <c r="B1175" t="s">
        <v>538</v>
      </c>
      <c r="C1175" t="s">
        <v>542</v>
      </c>
      <c r="D1175" t="str">
        <f t="shared" si="18"/>
        <v>10</v>
      </c>
      <c r="E1175" t="s">
        <v>324</v>
      </c>
      <c r="F1175" t="s">
        <v>431</v>
      </c>
      <c r="G1175" s="5">
        <v>92</v>
      </c>
    </row>
    <row r="1176" spans="1:7" x14ac:dyDescent="0.2">
      <c r="A1176" t="s">
        <v>537</v>
      </c>
      <c r="B1176" t="s">
        <v>538</v>
      </c>
      <c r="C1176" t="s">
        <v>542</v>
      </c>
      <c r="D1176" t="str">
        <f t="shared" si="18"/>
        <v>10</v>
      </c>
      <c r="E1176" t="s">
        <v>325</v>
      </c>
      <c r="F1176" t="s">
        <v>412</v>
      </c>
      <c r="G1176" s="5">
        <v>8</v>
      </c>
    </row>
    <row r="1177" spans="1:7" x14ac:dyDescent="0.2">
      <c r="A1177" t="s">
        <v>537</v>
      </c>
      <c r="B1177" t="s">
        <v>538</v>
      </c>
      <c r="C1177" t="s">
        <v>542</v>
      </c>
      <c r="D1177" t="str">
        <f t="shared" si="18"/>
        <v>10</v>
      </c>
      <c r="E1177" t="s">
        <v>326</v>
      </c>
      <c r="F1177" t="s">
        <v>412</v>
      </c>
      <c r="G1177" s="5">
        <v>565</v>
      </c>
    </row>
    <row r="1178" spans="1:7" x14ac:dyDescent="0.2">
      <c r="A1178" t="s">
        <v>537</v>
      </c>
      <c r="B1178" t="s">
        <v>538</v>
      </c>
      <c r="C1178" t="s">
        <v>542</v>
      </c>
      <c r="D1178" t="str">
        <f t="shared" si="18"/>
        <v>10</v>
      </c>
      <c r="E1178" t="s">
        <v>326</v>
      </c>
      <c r="F1178" t="s">
        <v>431</v>
      </c>
      <c r="G1178" s="5">
        <v>95</v>
      </c>
    </row>
    <row r="1179" spans="1:7" x14ac:dyDescent="0.2">
      <c r="A1179" t="s">
        <v>537</v>
      </c>
      <c r="B1179" t="s">
        <v>538</v>
      </c>
      <c r="C1179" t="s">
        <v>542</v>
      </c>
      <c r="D1179" t="str">
        <f t="shared" si="18"/>
        <v>11</v>
      </c>
      <c r="E1179" t="s">
        <v>344</v>
      </c>
      <c r="F1179" t="s">
        <v>412</v>
      </c>
      <c r="G1179" s="5">
        <v>3</v>
      </c>
    </row>
    <row r="1180" spans="1:7" x14ac:dyDescent="0.2">
      <c r="A1180" t="s">
        <v>537</v>
      </c>
      <c r="B1180" t="s">
        <v>538</v>
      </c>
      <c r="C1180" t="s">
        <v>542</v>
      </c>
      <c r="D1180" t="str">
        <f t="shared" si="18"/>
        <v>11</v>
      </c>
      <c r="E1180" t="s">
        <v>489</v>
      </c>
      <c r="F1180" t="s">
        <v>412</v>
      </c>
      <c r="G1180" s="5">
        <v>12</v>
      </c>
    </row>
    <row r="1181" spans="1:7" x14ac:dyDescent="0.2">
      <c r="A1181" t="s">
        <v>537</v>
      </c>
      <c r="B1181" t="s">
        <v>538</v>
      </c>
      <c r="C1181" t="s">
        <v>542</v>
      </c>
      <c r="D1181" t="str">
        <f t="shared" si="18"/>
        <v>11</v>
      </c>
      <c r="E1181" t="s">
        <v>405</v>
      </c>
      <c r="F1181" t="s">
        <v>412</v>
      </c>
      <c r="G1181" s="5">
        <v>104</v>
      </c>
    </row>
    <row r="1182" spans="1:7" x14ac:dyDescent="0.2">
      <c r="A1182" t="s">
        <v>537</v>
      </c>
      <c r="B1182" t="s">
        <v>538</v>
      </c>
      <c r="C1182" t="s">
        <v>542</v>
      </c>
      <c r="D1182" t="str">
        <f t="shared" si="18"/>
        <v>11</v>
      </c>
      <c r="E1182" t="s">
        <v>327</v>
      </c>
      <c r="F1182" t="s">
        <v>412</v>
      </c>
      <c r="G1182" s="5">
        <v>1</v>
      </c>
    </row>
    <row r="1183" spans="1:7" x14ac:dyDescent="0.2">
      <c r="A1183" t="s">
        <v>537</v>
      </c>
      <c r="B1183" t="s">
        <v>538</v>
      </c>
      <c r="C1183" t="s">
        <v>542</v>
      </c>
      <c r="D1183" t="str">
        <f t="shared" si="18"/>
        <v>11</v>
      </c>
      <c r="E1183" t="s">
        <v>328</v>
      </c>
      <c r="F1183" t="s">
        <v>412</v>
      </c>
      <c r="G1183" s="5">
        <v>15</v>
      </c>
    </row>
    <row r="1184" spans="1:7" x14ac:dyDescent="0.2">
      <c r="A1184" t="s">
        <v>537</v>
      </c>
      <c r="B1184" t="s">
        <v>538</v>
      </c>
      <c r="C1184" t="s">
        <v>542</v>
      </c>
      <c r="D1184" t="str">
        <f t="shared" si="18"/>
        <v>11</v>
      </c>
      <c r="E1184" t="s">
        <v>360</v>
      </c>
      <c r="F1184" t="s">
        <v>412</v>
      </c>
      <c r="G1184" s="5">
        <v>5</v>
      </c>
    </row>
    <row r="1185" spans="1:7" x14ac:dyDescent="0.2">
      <c r="A1185" t="s">
        <v>537</v>
      </c>
      <c r="B1185" t="s">
        <v>538</v>
      </c>
      <c r="C1185" t="s">
        <v>542</v>
      </c>
      <c r="D1185" t="str">
        <f t="shared" si="18"/>
        <v>11</v>
      </c>
      <c r="E1185" t="s">
        <v>330</v>
      </c>
      <c r="F1185" t="s">
        <v>412</v>
      </c>
      <c r="G1185" s="5">
        <v>9</v>
      </c>
    </row>
    <row r="1186" spans="1:7" x14ac:dyDescent="0.2">
      <c r="A1186" t="s">
        <v>537</v>
      </c>
      <c r="B1186" t="s">
        <v>538</v>
      </c>
      <c r="C1186" t="s">
        <v>542</v>
      </c>
      <c r="D1186" t="str">
        <f t="shared" si="18"/>
        <v>11</v>
      </c>
      <c r="E1186" t="s">
        <v>492</v>
      </c>
      <c r="F1186" t="s">
        <v>412</v>
      </c>
      <c r="G1186" s="5">
        <v>6</v>
      </c>
    </row>
    <row r="1187" spans="1:7" x14ac:dyDescent="0.2">
      <c r="A1187" t="s">
        <v>537</v>
      </c>
      <c r="B1187" t="s">
        <v>538</v>
      </c>
      <c r="C1187" t="s">
        <v>542</v>
      </c>
      <c r="D1187" t="str">
        <f t="shared" si="18"/>
        <v>11</v>
      </c>
      <c r="E1187" t="s">
        <v>474</v>
      </c>
      <c r="F1187" t="s">
        <v>455</v>
      </c>
      <c r="G1187" s="5">
        <v>58</v>
      </c>
    </row>
    <row r="1188" spans="1:7" x14ac:dyDescent="0.2">
      <c r="A1188" t="s">
        <v>537</v>
      </c>
      <c r="B1188" t="s">
        <v>538</v>
      </c>
      <c r="C1188" t="s">
        <v>542</v>
      </c>
      <c r="D1188" t="str">
        <f t="shared" si="18"/>
        <v>11</v>
      </c>
      <c r="E1188" t="s">
        <v>495</v>
      </c>
      <c r="F1188" t="s">
        <v>455</v>
      </c>
      <c r="G1188" s="5">
        <v>38</v>
      </c>
    </row>
    <row r="1189" spans="1:7" x14ac:dyDescent="0.2">
      <c r="A1189" t="s">
        <v>537</v>
      </c>
      <c r="B1189" t="s">
        <v>538</v>
      </c>
      <c r="C1189" t="s">
        <v>542</v>
      </c>
      <c r="D1189" t="str">
        <f t="shared" si="18"/>
        <v>12</v>
      </c>
      <c r="E1189" t="s">
        <v>336</v>
      </c>
      <c r="F1189" t="s">
        <v>412</v>
      </c>
      <c r="G1189" s="5">
        <v>12</v>
      </c>
    </row>
    <row r="1190" spans="1:7" x14ac:dyDescent="0.2">
      <c r="A1190" t="s">
        <v>537</v>
      </c>
      <c r="B1190" t="s">
        <v>538</v>
      </c>
      <c r="C1190" t="s">
        <v>542</v>
      </c>
      <c r="D1190" t="str">
        <f t="shared" si="18"/>
        <v>12</v>
      </c>
      <c r="E1190" t="s">
        <v>401</v>
      </c>
      <c r="F1190" t="s">
        <v>412</v>
      </c>
      <c r="G1190" s="5">
        <v>3</v>
      </c>
    </row>
    <row r="1191" spans="1:7" x14ac:dyDescent="0.2">
      <c r="A1191" t="s">
        <v>537</v>
      </c>
      <c r="B1191" t="s">
        <v>538</v>
      </c>
      <c r="C1191" t="s">
        <v>542</v>
      </c>
      <c r="D1191" t="str">
        <f t="shared" si="18"/>
        <v>14</v>
      </c>
      <c r="E1191" t="s">
        <v>337</v>
      </c>
      <c r="F1191" t="s">
        <v>412</v>
      </c>
      <c r="G1191" s="5">
        <v>18</v>
      </c>
    </row>
    <row r="1192" spans="1:7" x14ac:dyDescent="0.2">
      <c r="A1192" t="s">
        <v>537</v>
      </c>
      <c r="B1192" t="s">
        <v>538</v>
      </c>
      <c r="C1192" t="s">
        <v>542</v>
      </c>
      <c r="D1192" t="str">
        <f t="shared" si="18"/>
        <v>14</v>
      </c>
      <c r="E1192" t="s">
        <v>337</v>
      </c>
      <c r="F1192" t="s">
        <v>455</v>
      </c>
      <c r="G1192" s="5">
        <v>25</v>
      </c>
    </row>
    <row r="1193" spans="1:7" x14ac:dyDescent="0.2">
      <c r="A1193" t="s">
        <v>537</v>
      </c>
      <c r="B1193" t="s">
        <v>538</v>
      </c>
      <c r="C1193" t="s">
        <v>542</v>
      </c>
      <c r="D1193" t="str">
        <f t="shared" si="18"/>
        <v>16</v>
      </c>
      <c r="E1193" t="s">
        <v>443</v>
      </c>
      <c r="F1193" t="s">
        <v>412</v>
      </c>
      <c r="G1193" s="5">
        <v>-638.048</v>
      </c>
    </row>
    <row r="1194" spans="1:7" x14ac:dyDescent="0.2">
      <c r="A1194" t="s">
        <v>537</v>
      </c>
      <c r="B1194" t="s">
        <v>538</v>
      </c>
      <c r="C1194" t="s">
        <v>542</v>
      </c>
      <c r="D1194" t="str">
        <f t="shared" si="18"/>
        <v>16</v>
      </c>
      <c r="E1194" t="s">
        <v>382</v>
      </c>
      <c r="F1194" t="s">
        <v>412</v>
      </c>
      <c r="G1194" s="5">
        <v>-97</v>
      </c>
    </row>
    <row r="1195" spans="1:7" x14ac:dyDescent="0.2">
      <c r="A1195" t="s">
        <v>537</v>
      </c>
      <c r="B1195" t="s">
        <v>538</v>
      </c>
      <c r="C1195" t="s">
        <v>542</v>
      </c>
      <c r="D1195" t="str">
        <f t="shared" si="18"/>
        <v>17</v>
      </c>
      <c r="E1195" t="s">
        <v>339</v>
      </c>
      <c r="F1195" t="s">
        <v>412</v>
      </c>
      <c r="G1195" s="5">
        <v>-18</v>
      </c>
    </row>
    <row r="1196" spans="1:7" x14ac:dyDescent="0.2">
      <c r="A1196" t="s">
        <v>537</v>
      </c>
      <c r="B1196" t="s">
        <v>538</v>
      </c>
      <c r="C1196" t="s">
        <v>542</v>
      </c>
      <c r="D1196" t="str">
        <f t="shared" si="18"/>
        <v>17</v>
      </c>
      <c r="E1196" t="s">
        <v>339</v>
      </c>
      <c r="F1196" t="s">
        <v>455</v>
      </c>
      <c r="G1196" s="5">
        <v>-25</v>
      </c>
    </row>
    <row r="1197" spans="1:7" x14ac:dyDescent="0.2">
      <c r="A1197" t="s">
        <v>537</v>
      </c>
      <c r="B1197" t="s">
        <v>538</v>
      </c>
      <c r="C1197" t="s">
        <v>543</v>
      </c>
      <c r="D1197" t="str">
        <f t="shared" si="18"/>
        <v>10</v>
      </c>
      <c r="E1197" t="s">
        <v>320</v>
      </c>
      <c r="F1197" t="s">
        <v>412</v>
      </c>
      <c r="G1197" s="5">
        <v>10089</v>
      </c>
    </row>
    <row r="1198" spans="1:7" x14ac:dyDescent="0.2">
      <c r="A1198" t="s">
        <v>537</v>
      </c>
      <c r="B1198" t="s">
        <v>538</v>
      </c>
      <c r="C1198" t="s">
        <v>543</v>
      </c>
      <c r="D1198" t="str">
        <f t="shared" si="18"/>
        <v>10</v>
      </c>
      <c r="E1198" t="s">
        <v>320</v>
      </c>
      <c r="F1198" t="s">
        <v>431</v>
      </c>
      <c r="G1198" s="5">
        <v>745</v>
      </c>
    </row>
    <row r="1199" spans="1:7" x14ac:dyDescent="0.2">
      <c r="A1199" t="s">
        <v>537</v>
      </c>
      <c r="B1199" t="s">
        <v>538</v>
      </c>
      <c r="C1199" t="s">
        <v>543</v>
      </c>
      <c r="D1199" t="str">
        <f t="shared" si="18"/>
        <v>10</v>
      </c>
      <c r="E1199" t="s">
        <v>486</v>
      </c>
      <c r="F1199" t="s">
        <v>412</v>
      </c>
      <c r="G1199" s="5">
        <v>203</v>
      </c>
    </row>
    <row r="1200" spans="1:7" x14ac:dyDescent="0.2">
      <c r="A1200" t="s">
        <v>537</v>
      </c>
      <c r="B1200" t="s">
        <v>538</v>
      </c>
      <c r="C1200" t="s">
        <v>543</v>
      </c>
      <c r="D1200" t="str">
        <f t="shared" si="18"/>
        <v>10</v>
      </c>
      <c r="E1200" t="s">
        <v>437</v>
      </c>
      <c r="F1200" t="s">
        <v>412</v>
      </c>
      <c r="G1200" s="5">
        <v>50</v>
      </c>
    </row>
    <row r="1201" spans="1:7" x14ac:dyDescent="0.2">
      <c r="A1201" t="s">
        <v>537</v>
      </c>
      <c r="B1201" t="s">
        <v>538</v>
      </c>
      <c r="C1201" t="s">
        <v>543</v>
      </c>
      <c r="D1201" t="str">
        <f t="shared" si="18"/>
        <v>10</v>
      </c>
      <c r="E1201" t="s">
        <v>324</v>
      </c>
      <c r="F1201" t="s">
        <v>412</v>
      </c>
      <c r="G1201" s="5">
        <v>1589</v>
      </c>
    </row>
    <row r="1202" spans="1:7" x14ac:dyDescent="0.2">
      <c r="A1202" t="s">
        <v>537</v>
      </c>
      <c r="B1202" t="s">
        <v>538</v>
      </c>
      <c r="C1202" t="s">
        <v>543</v>
      </c>
      <c r="D1202" t="str">
        <f t="shared" si="18"/>
        <v>10</v>
      </c>
      <c r="E1202" t="s">
        <v>324</v>
      </c>
      <c r="F1202" t="s">
        <v>431</v>
      </c>
      <c r="G1202" s="5">
        <v>118</v>
      </c>
    </row>
    <row r="1203" spans="1:7" x14ac:dyDescent="0.2">
      <c r="A1203" t="s">
        <v>537</v>
      </c>
      <c r="B1203" t="s">
        <v>538</v>
      </c>
      <c r="C1203" t="s">
        <v>543</v>
      </c>
      <c r="D1203" t="str">
        <f t="shared" si="18"/>
        <v>10</v>
      </c>
      <c r="E1203" t="s">
        <v>325</v>
      </c>
      <c r="F1203" t="s">
        <v>412</v>
      </c>
      <c r="G1203" s="5">
        <v>23</v>
      </c>
    </row>
    <row r="1204" spans="1:7" x14ac:dyDescent="0.2">
      <c r="A1204" t="s">
        <v>537</v>
      </c>
      <c r="B1204" t="s">
        <v>538</v>
      </c>
      <c r="C1204" t="s">
        <v>543</v>
      </c>
      <c r="D1204" t="str">
        <f t="shared" si="18"/>
        <v>10</v>
      </c>
      <c r="E1204" t="s">
        <v>326</v>
      </c>
      <c r="F1204" t="s">
        <v>412</v>
      </c>
      <c r="G1204" s="5">
        <v>1681</v>
      </c>
    </row>
    <row r="1205" spans="1:7" x14ac:dyDescent="0.2">
      <c r="A1205" t="s">
        <v>537</v>
      </c>
      <c r="B1205" t="s">
        <v>538</v>
      </c>
      <c r="C1205" t="s">
        <v>543</v>
      </c>
      <c r="D1205" t="str">
        <f t="shared" si="18"/>
        <v>10</v>
      </c>
      <c r="E1205" t="s">
        <v>326</v>
      </c>
      <c r="F1205" t="s">
        <v>431</v>
      </c>
      <c r="G1205" s="5">
        <v>122</v>
      </c>
    </row>
    <row r="1206" spans="1:7" x14ac:dyDescent="0.2">
      <c r="A1206" t="s">
        <v>537</v>
      </c>
      <c r="B1206" t="s">
        <v>538</v>
      </c>
      <c r="C1206" t="s">
        <v>543</v>
      </c>
      <c r="D1206" t="str">
        <f t="shared" si="18"/>
        <v>11</v>
      </c>
      <c r="E1206" t="s">
        <v>344</v>
      </c>
      <c r="F1206" t="s">
        <v>412</v>
      </c>
      <c r="G1206" s="5">
        <v>10</v>
      </c>
    </row>
    <row r="1207" spans="1:7" x14ac:dyDescent="0.2">
      <c r="A1207" t="s">
        <v>537</v>
      </c>
      <c r="B1207" t="s">
        <v>538</v>
      </c>
      <c r="C1207" t="s">
        <v>543</v>
      </c>
      <c r="D1207" t="str">
        <f t="shared" si="18"/>
        <v>11</v>
      </c>
      <c r="E1207" t="s">
        <v>489</v>
      </c>
      <c r="F1207" t="s">
        <v>412</v>
      </c>
      <c r="G1207" s="5">
        <v>33</v>
      </c>
    </row>
    <row r="1208" spans="1:7" x14ac:dyDescent="0.2">
      <c r="A1208" t="s">
        <v>537</v>
      </c>
      <c r="B1208" t="s">
        <v>538</v>
      </c>
      <c r="C1208" t="s">
        <v>543</v>
      </c>
      <c r="D1208" t="str">
        <f t="shared" si="18"/>
        <v>11</v>
      </c>
      <c r="E1208" t="s">
        <v>405</v>
      </c>
      <c r="F1208" t="s">
        <v>412</v>
      </c>
      <c r="G1208" s="5">
        <v>307</v>
      </c>
    </row>
    <row r="1209" spans="1:7" x14ac:dyDescent="0.2">
      <c r="A1209" t="s">
        <v>537</v>
      </c>
      <c r="B1209" t="s">
        <v>538</v>
      </c>
      <c r="C1209" t="s">
        <v>543</v>
      </c>
      <c r="D1209" t="str">
        <f t="shared" si="18"/>
        <v>11</v>
      </c>
      <c r="E1209" t="s">
        <v>327</v>
      </c>
      <c r="F1209" t="s">
        <v>412</v>
      </c>
      <c r="G1209" s="5">
        <v>1</v>
      </c>
    </row>
    <row r="1210" spans="1:7" x14ac:dyDescent="0.2">
      <c r="A1210" t="s">
        <v>537</v>
      </c>
      <c r="B1210" t="s">
        <v>538</v>
      </c>
      <c r="C1210" t="s">
        <v>543</v>
      </c>
      <c r="D1210" t="str">
        <f t="shared" si="18"/>
        <v>11</v>
      </c>
      <c r="E1210" t="s">
        <v>328</v>
      </c>
      <c r="F1210" t="s">
        <v>412</v>
      </c>
      <c r="G1210" s="5">
        <v>82</v>
      </c>
    </row>
    <row r="1211" spans="1:7" x14ac:dyDescent="0.2">
      <c r="A1211" t="s">
        <v>537</v>
      </c>
      <c r="B1211" t="s">
        <v>538</v>
      </c>
      <c r="C1211" t="s">
        <v>543</v>
      </c>
      <c r="D1211" t="str">
        <f t="shared" si="18"/>
        <v>11</v>
      </c>
      <c r="E1211" t="s">
        <v>360</v>
      </c>
      <c r="F1211" t="s">
        <v>412</v>
      </c>
      <c r="G1211" s="5">
        <v>12</v>
      </c>
    </row>
    <row r="1212" spans="1:7" x14ac:dyDescent="0.2">
      <c r="A1212" t="s">
        <v>537</v>
      </c>
      <c r="B1212" t="s">
        <v>538</v>
      </c>
      <c r="C1212" t="s">
        <v>543</v>
      </c>
      <c r="D1212" t="str">
        <f t="shared" si="18"/>
        <v>11</v>
      </c>
      <c r="E1212" t="s">
        <v>330</v>
      </c>
      <c r="F1212" t="s">
        <v>412</v>
      </c>
      <c r="G1212" s="5">
        <v>27</v>
      </c>
    </row>
    <row r="1213" spans="1:7" x14ac:dyDescent="0.2">
      <c r="A1213" t="s">
        <v>537</v>
      </c>
      <c r="B1213" t="s">
        <v>538</v>
      </c>
      <c r="C1213" t="s">
        <v>543</v>
      </c>
      <c r="D1213" t="str">
        <f t="shared" si="18"/>
        <v>11</v>
      </c>
      <c r="E1213" t="s">
        <v>492</v>
      </c>
      <c r="F1213" t="s">
        <v>412</v>
      </c>
      <c r="G1213" s="5">
        <v>16</v>
      </c>
    </row>
    <row r="1214" spans="1:7" x14ac:dyDescent="0.2">
      <c r="A1214" t="s">
        <v>537</v>
      </c>
      <c r="B1214" t="s">
        <v>538</v>
      </c>
      <c r="C1214" t="s">
        <v>543</v>
      </c>
      <c r="D1214" t="str">
        <f t="shared" si="18"/>
        <v>11</v>
      </c>
      <c r="E1214" t="s">
        <v>474</v>
      </c>
      <c r="F1214" t="s">
        <v>455</v>
      </c>
      <c r="G1214" s="5">
        <v>129</v>
      </c>
    </row>
    <row r="1215" spans="1:7" x14ac:dyDescent="0.2">
      <c r="A1215" t="s">
        <v>537</v>
      </c>
      <c r="B1215" t="s">
        <v>538</v>
      </c>
      <c r="C1215" t="s">
        <v>543</v>
      </c>
      <c r="D1215" t="str">
        <f t="shared" si="18"/>
        <v>11</v>
      </c>
      <c r="E1215" t="s">
        <v>335</v>
      </c>
      <c r="F1215" t="s">
        <v>412</v>
      </c>
      <c r="G1215" s="5">
        <v>5</v>
      </c>
    </row>
    <row r="1216" spans="1:7" x14ac:dyDescent="0.2">
      <c r="A1216" t="s">
        <v>537</v>
      </c>
      <c r="B1216" t="s">
        <v>538</v>
      </c>
      <c r="C1216" t="s">
        <v>543</v>
      </c>
      <c r="D1216" t="str">
        <f t="shared" si="18"/>
        <v>11</v>
      </c>
      <c r="E1216" t="s">
        <v>495</v>
      </c>
      <c r="F1216" t="s">
        <v>455</v>
      </c>
      <c r="G1216" s="5">
        <v>96</v>
      </c>
    </row>
    <row r="1217" spans="1:7" x14ac:dyDescent="0.2">
      <c r="A1217" t="s">
        <v>537</v>
      </c>
      <c r="B1217" t="s">
        <v>538</v>
      </c>
      <c r="C1217" t="s">
        <v>543</v>
      </c>
      <c r="D1217" t="str">
        <f t="shared" si="18"/>
        <v>12</v>
      </c>
      <c r="E1217" t="s">
        <v>336</v>
      </c>
      <c r="F1217" t="s">
        <v>412</v>
      </c>
      <c r="G1217" s="5">
        <v>27</v>
      </c>
    </row>
    <row r="1218" spans="1:7" x14ac:dyDescent="0.2">
      <c r="A1218" t="s">
        <v>537</v>
      </c>
      <c r="B1218" t="s">
        <v>538</v>
      </c>
      <c r="C1218" t="s">
        <v>543</v>
      </c>
      <c r="D1218" t="str">
        <f t="shared" si="18"/>
        <v>12</v>
      </c>
      <c r="E1218" t="s">
        <v>401</v>
      </c>
      <c r="F1218" t="s">
        <v>412</v>
      </c>
      <c r="G1218" s="5">
        <v>3</v>
      </c>
    </row>
    <row r="1219" spans="1:7" x14ac:dyDescent="0.2">
      <c r="A1219" t="s">
        <v>537</v>
      </c>
      <c r="B1219" t="s">
        <v>538</v>
      </c>
      <c r="C1219" t="s">
        <v>543</v>
      </c>
      <c r="D1219" t="str">
        <f t="shared" ref="D1219:D1282" si="19">LEFT(E1219,2)</f>
        <v>14</v>
      </c>
      <c r="E1219" t="s">
        <v>337</v>
      </c>
      <c r="F1219" t="s">
        <v>412</v>
      </c>
      <c r="G1219" s="5">
        <v>74</v>
      </c>
    </row>
    <row r="1220" spans="1:7" x14ac:dyDescent="0.2">
      <c r="A1220" t="s">
        <v>537</v>
      </c>
      <c r="B1220" t="s">
        <v>538</v>
      </c>
      <c r="C1220" t="s">
        <v>543</v>
      </c>
      <c r="D1220" t="str">
        <f t="shared" si="19"/>
        <v>14</v>
      </c>
      <c r="E1220" t="s">
        <v>337</v>
      </c>
      <c r="F1220" t="s">
        <v>455</v>
      </c>
      <c r="G1220" s="5">
        <v>56</v>
      </c>
    </row>
    <row r="1221" spans="1:7" x14ac:dyDescent="0.2">
      <c r="A1221" t="s">
        <v>537</v>
      </c>
      <c r="B1221" t="s">
        <v>538</v>
      </c>
      <c r="C1221" t="s">
        <v>543</v>
      </c>
      <c r="D1221" t="str">
        <f t="shared" si="19"/>
        <v>16</v>
      </c>
      <c r="E1221" t="s">
        <v>443</v>
      </c>
      <c r="F1221" t="s">
        <v>412</v>
      </c>
      <c r="G1221" s="5">
        <v>-2943.7809999999999</v>
      </c>
    </row>
    <row r="1222" spans="1:7" x14ac:dyDescent="0.2">
      <c r="A1222" t="s">
        <v>537</v>
      </c>
      <c r="B1222" t="s">
        <v>538</v>
      </c>
      <c r="C1222" t="s">
        <v>543</v>
      </c>
      <c r="D1222" t="str">
        <f t="shared" si="19"/>
        <v>16</v>
      </c>
      <c r="E1222" t="s">
        <v>382</v>
      </c>
      <c r="F1222" t="s">
        <v>412</v>
      </c>
      <c r="G1222" s="5">
        <v>-319</v>
      </c>
    </row>
    <row r="1223" spans="1:7" x14ac:dyDescent="0.2">
      <c r="A1223" t="s">
        <v>537</v>
      </c>
      <c r="B1223" t="s">
        <v>538</v>
      </c>
      <c r="C1223" t="s">
        <v>543</v>
      </c>
      <c r="D1223" t="str">
        <f t="shared" si="19"/>
        <v>17</v>
      </c>
      <c r="E1223" t="s">
        <v>339</v>
      </c>
      <c r="F1223" t="s">
        <v>412</v>
      </c>
      <c r="G1223" s="5">
        <v>-81</v>
      </c>
    </row>
    <row r="1224" spans="1:7" x14ac:dyDescent="0.2">
      <c r="A1224" t="s">
        <v>537</v>
      </c>
      <c r="B1224" t="s">
        <v>538</v>
      </c>
      <c r="C1224" t="s">
        <v>543</v>
      </c>
      <c r="D1224" t="str">
        <f t="shared" si="19"/>
        <v>17</v>
      </c>
      <c r="E1224" t="s">
        <v>339</v>
      </c>
      <c r="F1224" t="s">
        <v>455</v>
      </c>
      <c r="G1224" s="5">
        <v>-49</v>
      </c>
    </row>
    <row r="1225" spans="1:7" x14ac:dyDescent="0.2">
      <c r="A1225" t="s">
        <v>537</v>
      </c>
      <c r="B1225" t="s">
        <v>538</v>
      </c>
      <c r="C1225" t="s">
        <v>544</v>
      </c>
      <c r="D1225" t="str">
        <f t="shared" si="19"/>
        <v>10</v>
      </c>
      <c r="E1225" t="s">
        <v>320</v>
      </c>
      <c r="F1225" t="s">
        <v>412</v>
      </c>
      <c r="G1225" s="5">
        <v>4965</v>
      </c>
    </row>
    <row r="1226" spans="1:7" x14ac:dyDescent="0.2">
      <c r="A1226" t="s">
        <v>537</v>
      </c>
      <c r="B1226" t="s">
        <v>538</v>
      </c>
      <c r="C1226" t="s">
        <v>544</v>
      </c>
      <c r="D1226" t="str">
        <f t="shared" si="19"/>
        <v>10</v>
      </c>
      <c r="E1226" t="s">
        <v>320</v>
      </c>
      <c r="F1226" t="s">
        <v>431</v>
      </c>
      <c r="G1226" s="5">
        <v>386</v>
      </c>
    </row>
    <row r="1227" spans="1:7" x14ac:dyDescent="0.2">
      <c r="A1227" t="s">
        <v>537</v>
      </c>
      <c r="B1227" t="s">
        <v>538</v>
      </c>
      <c r="C1227" t="s">
        <v>544</v>
      </c>
      <c r="D1227" t="str">
        <f t="shared" si="19"/>
        <v>10</v>
      </c>
      <c r="E1227" t="s">
        <v>486</v>
      </c>
      <c r="F1227" t="s">
        <v>412</v>
      </c>
      <c r="G1227" s="5">
        <v>99</v>
      </c>
    </row>
    <row r="1228" spans="1:7" x14ac:dyDescent="0.2">
      <c r="A1228" t="s">
        <v>537</v>
      </c>
      <c r="B1228" t="s">
        <v>538</v>
      </c>
      <c r="C1228" t="s">
        <v>544</v>
      </c>
      <c r="D1228" t="str">
        <f t="shared" si="19"/>
        <v>10</v>
      </c>
      <c r="E1228" t="s">
        <v>437</v>
      </c>
      <c r="F1228" t="s">
        <v>412</v>
      </c>
      <c r="G1228" s="5">
        <v>25</v>
      </c>
    </row>
    <row r="1229" spans="1:7" x14ac:dyDescent="0.2">
      <c r="A1229" t="s">
        <v>537</v>
      </c>
      <c r="B1229" t="s">
        <v>538</v>
      </c>
      <c r="C1229" t="s">
        <v>544</v>
      </c>
      <c r="D1229" t="str">
        <f t="shared" si="19"/>
        <v>10</v>
      </c>
      <c r="E1229" t="s">
        <v>324</v>
      </c>
      <c r="F1229" t="s">
        <v>412</v>
      </c>
      <c r="G1229" s="5">
        <v>814</v>
      </c>
    </row>
    <row r="1230" spans="1:7" x14ac:dyDescent="0.2">
      <c r="A1230" t="s">
        <v>537</v>
      </c>
      <c r="B1230" t="s">
        <v>538</v>
      </c>
      <c r="C1230" t="s">
        <v>544</v>
      </c>
      <c r="D1230" t="str">
        <f t="shared" si="19"/>
        <v>10</v>
      </c>
      <c r="E1230" t="s">
        <v>324</v>
      </c>
      <c r="F1230" t="s">
        <v>431</v>
      </c>
      <c r="G1230" s="5">
        <v>61</v>
      </c>
    </row>
    <row r="1231" spans="1:7" x14ac:dyDescent="0.2">
      <c r="A1231" t="s">
        <v>537</v>
      </c>
      <c r="B1231" t="s">
        <v>538</v>
      </c>
      <c r="C1231" t="s">
        <v>544</v>
      </c>
      <c r="D1231" t="str">
        <f t="shared" si="19"/>
        <v>10</v>
      </c>
      <c r="E1231" t="s">
        <v>325</v>
      </c>
      <c r="F1231" t="s">
        <v>412</v>
      </c>
      <c r="G1231" s="5">
        <v>12</v>
      </c>
    </row>
    <row r="1232" spans="1:7" x14ac:dyDescent="0.2">
      <c r="A1232" t="s">
        <v>537</v>
      </c>
      <c r="B1232" t="s">
        <v>538</v>
      </c>
      <c r="C1232" t="s">
        <v>544</v>
      </c>
      <c r="D1232" t="str">
        <f t="shared" si="19"/>
        <v>10</v>
      </c>
      <c r="E1232" t="s">
        <v>326</v>
      </c>
      <c r="F1232" t="s">
        <v>412</v>
      </c>
      <c r="G1232" s="5">
        <v>832</v>
      </c>
    </row>
    <row r="1233" spans="1:7" x14ac:dyDescent="0.2">
      <c r="A1233" t="s">
        <v>537</v>
      </c>
      <c r="B1233" t="s">
        <v>538</v>
      </c>
      <c r="C1233" t="s">
        <v>544</v>
      </c>
      <c r="D1233" t="str">
        <f t="shared" si="19"/>
        <v>10</v>
      </c>
      <c r="E1233" t="s">
        <v>326</v>
      </c>
      <c r="F1233" t="s">
        <v>431</v>
      </c>
      <c r="G1233" s="5">
        <v>63</v>
      </c>
    </row>
    <row r="1234" spans="1:7" x14ac:dyDescent="0.2">
      <c r="A1234" t="s">
        <v>537</v>
      </c>
      <c r="B1234" t="s">
        <v>538</v>
      </c>
      <c r="C1234" t="s">
        <v>544</v>
      </c>
      <c r="D1234" t="str">
        <f t="shared" si="19"/>
        <v>11</v>
      </c>
      <c r="E1234" t="s">
        <v>344</v>
      </c>
      <c r="F1234" t="s">
        <v>412</v>
      </c>
      <c r="G1234" s="5">
        <v>6</v>
      </c>
    </row>
    <row r="1235" spans="1:7" x14ac:dyDescent="0.2">
      <c r="A1235" t="s">
        <v>537</v>
      </c>
      <c r="B1235" t="s">
        <v>538</v>
      </c>
      <c r="C1235" t="s">
        <v>544</v>
      </c>
      <c r="D1235" t="str">
        <f t="shared" si="19"/>
        <v>11</v>
      </c>
      <c r="E1235" t="s">
        <v>489</v>
      </c>
      <c r="F1235" t="s">
        <v>412</v>
      </c>
      <c r="G1235" s="5">
        <v>18</v>
      </c>
    </row>
    <row r="1236" spans="1:7" x14ac:dyDescent="0.2">
      <c r="A1236" t="s">
        <v>537</v>
      </c>
      <c r="B1236" t="s">
        <v>538</v>
      </c>
      <c r="C1236" t="s">
        <v>544</v>
      </c>
      <c r="D1236" t="str">
        <f t="shared" si="19"/>
        <v>11</v>
      </c>
      <c r="E1236" t="s">
        <v>405</v>
      </c>
      <c r="F1236" t="s">
        <v>412</v>
      </c>
      <c r="G1236" s="5">
        <v>168</v>
      </c>
    </row>
    <row r="1237" spans="1:7" x14ac:dyDescent="0.2">
      <c r="A1237" t="s">
        <v>537</v>
      </c>
      <c r="B1237" t="s">
        <v>538</v>
      </c>
      <c r="C1237" t="s">
        <v>544</v>
      </c>
      <c r="D1237" t="str">
        <f t="shared" si="19"/>
        <v>11</v>
      </c>
      <c r="E1237" t="s">
        <v>328</v>
      </c>
      <c r="F1237" t="s">
        <v>412</v>
      </c>
      <c r="G1237" s="5">
        <v>25</v>
      </c>
    </row>
    <row r="1238" spans="1:7" x14ac:dyDescent="0.2">
      <c r="A1238" t="s">
        <v>537</v>
      </c>
      <c r="B1238" t="s">
        <v>538</v>
      </c>
      <c r="C1238" t="s">
        <v>544</v>
      </c>
      <c r="D1238" t="str">
        <f t="shared" si="19"/>
        <v>11</v>
      </c>
      <c r="E1238" t="s">
        <v>328</v>
      </c>
      <c r="F1238" t="s">
        <v>455</v>
      </c>
      <c r="G1238" s="5">
        <v>2</v>
      </c>
    </row>
    <row r="1239" spans="1:7" x14ac:dyDescent="0.2">
      <c r="A1239" t="s">
        <v>537</v>
      </c>
      <c r="B1239" t="s">
        <v>538</v>
      </c>
      <c r="C1239" t="s">
        <v>544</v>
      </c>
      <c r="D1239" t="str">
        <f t="shared" si="19"/>
        <v>11</v>
      </c>
      <c r="E1239" t="s">
        <v>360</v>
      </c>
      <c r="F1239" t="s">
        <v>412</v>
      </c>
      <c r="G1239" s="5">
        <v>2</v>
      </c>
    </row>
    <row r="1240" spans="1:7" x14ac:dyDescent="0.2">
      <c r="A1240" t="s">
        <v>537</v>
      </c>
      <c r="B1240" t="s">
        <v>538</v>
      </c>
      <c r="C1240" t="s">
        <v>544</v>
      </c>
      <c r="D1240" t="str">
        <f t="shared" si="19"/>
        <v>11</v>
      </c>
      <c r="E1240" t="s">
        <v>330</v>
      </c>
      <c r="F1240" t="s">
        <v>412</v>
      </c>
      <c r="G1240" s="5">
        <v>1</v>
      </c>
    </row>
    <row r="1241" spans="1:7" x14ac:dyDescent="0.2">
      <c r="A1241" t="s">
        <v>537</v>
      </c>
      <c r="B1241" t="s">
        <v>538</v>
      </c>
      <c r="C1241" t="s">
        <v>544</v>
      </c>
      <c r="D1241" t="str">
        <f t="shared" si="19"/>
        <v>11</v>
      </c>
      <c r="E1241" t="s">
        <v>492</v>
      </c>
      <c r="F1241" t="s">
        <v>412</v>
      </c>
      <c r="G1241" s="5">
        <v>9</v>
      </c>
    </row>
    <row r="1242" spans="1:7" x14ac:dyDescent="0.2">
      <c r="A1242" t="s">
        <v>537</v>
      </c>
      <c r="B1242" t="s">
        <v>538</v>
      </c>
      <c r="C1242" t="s">
        <v>544</v>
      </c>
      <c r="D1242" t="str">
        <f t="shared" si="19"/>
        <v>11</v>
      </c>
      <c r="E1242" t="s">
        <v>474</v>
      </c>
      <c r="F1242" t="s">
        <v>455</v>
      </c>
      <c r="G1242" s="5">
        <v>40</v>
      </c>
    </row>
    <row r="1243" spans="1:7" x14ac:dyDescent="0.2">
      <c r="A1243" t="s">
        <v>537</v>
      </c>
      <c r="B1243" t="s">
        <v>538</v>
      </c>
      <c r="C1243" t="s">
        <v>544</v>
      </c>
      <c r="D1243" t="str">
        <f t="shared" si="19"/>
        <v>11</v>
      </c>
      <c r="E1243" t="s">
        <v>495</v>
      </c>
      <c r="F1243" t="s">
        <v>455</v>
      </c>
      <c r="G1243" s="5">
        <v>60</v>
      </c>
    </row>
    <row r="1244" spans="1:7" x14ac:dyDescent="0.2">
      <c r="A1244" t="s">
        <v>537</v>
      </c>
      <c r="B1244" t="s">
        <v>538</v>
      </c>
      <c r="C1244" t="s">
        <v>544</v>
      </c>
      <c r="D1244" t="str">
        <f t="shared" si="19"/>
        <v>12</v>
      </c>
      <c r="E1244" t="s">
        <v>336</v>
      </c>
      <c r="F1244" t="s">
        <v>412</v>
      </c>
      <c r="G1244" s="5">
        <v>15</v>
      </c>
    </row>
    <row r="1245" spans="1:7" x14ac:dyDescent="0.2">
      <c r="A1245" t="s">
        <v>537</v>
      </c>
      <c r="B1245" t="s">
        <v>538</v>
      </c>
      <c r="C1245" t="s">
        <v>544</v>
      </c>
      <c r="D1245" t="str">
        <f t="shared" si="19"/>
        <v>12</v>
      </c>
      <c r="E1245" t="s">
        <v>401</v>
      </c>
      <c r="F1245" t="s">
        <v>455</v>
      </c>
      <c r="G1245" s="5">
        <v>25</v>
      </c>
    </row>
    <row r="1246" spans="1:7" x14ac:dyDescent="0.2">
      <c r="A1246" t="s">
        <v>537</v>
      </c>
      <c r="B1246" t="s">
        <v>538</v>
      </c>
      <c r="C1246" t="s">
        <v>544</v>
      </c>
      <c r="D1246" t="str">
        <f t="shared" si="19"/>
        <v>14</v>
      </c>
      <c r="E1246" t="s">
        <v>337</v>
      </c>
      <c r="F1246" t="s">
        <v>412</v>
      </c>
      <c r="G1246" s="5">
        <v>95</v>
      </c>
    </row>
    <row r="1247" spans="1:7" x14ac:dyDescent="0.2">
      <c r="A1247" t="s">
        <v>537</v>
      </c>
      <c r="B1247" t="s">
        <v>538</v>
      </c>
      <c r="C1247" t="s">
        <v>544</v>
      </c>
      <c r="D1247" t="str">
        <f t="shared" si="19"/>
        <v>16</v>
      </c>
      <c r="E1247" t="s">
        <v>443</v>
      </c>
      <c r="F1247" t="s">
        <v>412</v>
      </c>
      <c r="G1247" s="5">
        <v>-1506.6179999999999</v>
      </c>
    </row>
    <row r="1248" spans="1:7" x14ac:dyDescent="0.2">
      <c r="A1248" t="s">
        <v>537</v>
      </c>
      <c r="B1248" t="s">
        <v>538</v>
      </c>
      <c r="C1248" t="s">
        <v>544</v>
      </c>
      <c r="D1248" t="str">
        <f t="shared" si="19"/>
        <v>16</v>
      </c>
      <c r="E1248" t="s">
        <v>382</v>
      </c>
      <c r="F1248" t="s">
        <v>412</v>
      </c>
      <c r="G1248" s="5">
        <v>-168</v>
      </c>
    </row>
    <row r="1249" spans="1:7" x14ac:dyDescent="0.2">
      <c r="A1249" t="s">
        <v>537</v>
      </c>
      <c r="B1249" t="s">
        <v>538</v>
      </c>
      <c r="C1249" t="s">
        <v>544</v>
      </c>
      <c r="D1249" t="str">
        <f t="shared" si="19"/>
        <v>17</v>
      </c>
      <c r="E1249" t="s">
        <v>339</v>
      </c>
      <c r="F1249" t="s">
        <v>412</v>
      </c>
      <c r="G1249" s="5">
        <v>-95</v>
      </c>
    </row>
    <row r="1250" spans="1:7" x14ac:dyDescent="0.2">
      <c r="A1250" t="s">
        <v>537</v>
      </c>
      <c r="B1250" t="s">
        <v>538</v>
      </c>
      <c r="C1250" t="s">
        <v>545</v>
      </c>
      <c r="D1250" t="str">
        <f t="shared" si="19"/>
        <v>10</v>
      </c>
      <c r="E1250" t="s">
        <v>320</v>
      </c>
      <c r="F1250" t="s">
        <v>412</v>
      </c>
      <c r="G1250" s="5">
        <v>3127</v>
      </c>
    </row>
    <row r="1251" spans="1:7" x14ac:dyDescent="0.2">
      <c r="A1251" t="s">
        <v>537</v>
      </c>
      <c r="B1251" t="s">
        <v>538</v>
      </c>
      <c r="C1251" t="s">
        <v>545</v>
      </c>
      <c r="D1251" t="str">
        <f t="shared" si="19"/>
        <v>10</v>
      </c>
      <c r="E1251" t="s">
        <v>320</v>
      </c>
      <c r="F1251" t="s">
        <v>431</v>
      </c>
      <c r="G1251" s="5">
        <v>431</v>
      </c>
    </row>
    <row r="1252" spans="1:7" x14ac:dyDescent="0.2">
      <c r="A1252" t="s">
        <v>537</v>
      </c>
      <c r="B1252" t="s">
        <v>538</v>
      </c>
      <c r="C1252" t="s">
        <v>545</v>
      </c>
      <c r="D1252" t="str">
        <f t="shared" si="19"/>
        <v>10</v>
      </c>
      <c r="E1252" t="s">
        <v>486</v>
      </c>
      <c r="F1252" t="s">
        <v>412</v>
      </c>
      <c r="G1252" s="5">
        <v>86</v>
      </c>
    </row>
    <row r="1253" spans="1:7" x14ac:dyDescent="0.2">
      <c r="A1253" t="s">
        <v>537</v>
      </c>
      <c r="B1253" t="s">
        <v>538</v>
      </c>
      <c r="C1253" t="s">
        <v>545</v>
      </c>
      <c r="D1253" t="str">
        <f t="shared" si="19"/>
        <v>10</v>
      </c>
      <c r="E1253" t="s">
        <v>437</v>
      </c>
      <c r="F1253" t="s">
        <v>412</v>
      </c>
      <c r="G1253" s="5">
        <v>21</v>
      </c>
    </row>
    <row r="1254" spans="1:7" x14ac:dyDescent="0.2">
      <c r="A1254" t="s">
        <v>537</v>
      </c>
      <c r="B1254" t="s">
        <v>538</v>
      </c>
      <c r="C1254" t="s">
        <v>545</v>
      </c>
      <c r="D1254" t="str">
        <f t="shared" si="19"/>
        <v>10</v>
      </c>
      <c r="E1254" t="s">
        <v>324</v>
      </c>
      <c r="F1254" t="s">
        <v>412</v>
      </c>
      <c r="G1254" s="5">
        <v>517</v>
      </c>
    </row>
    <row r="1255" spans="1:7" x14ac:dyDescent="0.2">
      <c r="A1255" t="s">
        <v>537</v>
      </c>
      <c r="B1255" t="s">
        <v>538</v>
      </c>
      <c r="C1255" t="s">
        <v>545</v>
      </c>
      <c r="D1255" t="str">
        <f t="shared" si="19"/>
        <v>10</v>
      </c>
      <c r="E1255" t="s">
        <v>324</v>
      </c>
      <c r="F1255" t="s">
        <v>431</v>
      </c>
      <c r="G1255" s="5">
        <v>68</v>
      </c>
    </row>
    <row r="1256" spans="1:7" x14ac:dyDescent="0.2">
      <c r="A1256" t="s">
        <v>537</v>
      </c>
      <c r="B1256" t="s">
        <v>538</v>
      </c>
      <c r="C1256" t="s">
        <v>545</v>
      </c>
      <c r="D1256" t="str">
        <f t="shared" si="19"/>
        <v>10</v>
      </c>
      <c r="E1256" t="s">
        <v>325</v>
      </c>
      <c r="F1256" t="s">
        <v>412</v>
      </c>
      <c r="G1256" s="5">
        <v>9</v>
      </c>
    </row>
    <row r="1257" spans="1:7" x14ac:dyDescent="0.2">
      <c r="A1257" t="s">
        <v>537</v>
      </c>
      <c r="B1257" t="s">
        <v>538</v>
      </c>
      <c r="C1257" t="s">
        <v>545</v>
      </c>
      <c r="D1257" t="str">
        <f t="shared" si="19"/>
        <v>10</v>
      </c>
      <c r="E1257" t="s">
        <v>326</v>
      </c>
      <c r="F1257" t="s">
        <v>412</v>
      </c>
      <c r="G1257" s="5">
        <v>529</v>
      </c>
    </row>
    <row r="1258" spans="1:7" x14ac:dyDescent="0.2">
      <c r="A1258" t="s">
        <v>537</v>
      </c>
      <c r="B1258" t="s">
        <v>538</v>
      </c>
      <c r="C1258" t="s">
        <v>545</v>
      </c>
      <c r="D1258" t="str">
        <f t="shared" si="19"/>
        <v>10</v>
      </c>
      <c r="E1258" t="s">
        <v>326</v>
      </c>
      <c r="F1258" t="s">
        <v>431</v>
      </c>
      <c r="G1258" s="5">
        <v>71</v>
      </c>
    </row>
    <row r="1259" spans="1:7" x14ac:dyDescent="0.2">
      <c r="A1259" t="s">
        <v>537</v>
      </c>
      <c r="B1259" t="s">
        <v>538</v>
      </c>
      <c r="C1259" t="s">
        <v>545</v>
      </c>
      <c r="D1259" t="str">
        <f t="shared" si="19"/>
        <v>11</v>
      </c>
      <c r="E1259" t="s">
        <v>344</v>
      </c>
      <c r="F1259" t="s">
        <v>412</v>
      </c>
      <c r="G1259" s="5">
        <v>3</v>
      </c>
    </row>
    <row r="1260" spans="1:7" x14ac:dyDescent="0.2">
      <c r="A1260" t="s">
        <v>537</v>
      </c>
      <c r="B1260" t="s">
        <v>538</v>
      </c>
      <c r="C1260" t="s">
        <v>545</v>
      </c>
      <c r="D1260" t="str">
        <f t="shared" si="19"/>
        <v>11</v>
      </c>
      <c r="E1260" t="s">
        <v>489</v>
      </c>
      <c r="F1260" t="s">
        <v>412</v>
      </c>
      <c r="G1260" s="5">
        <v>10</v>
      </c>
    </row>
    <row r="1261" spans="1:7" x14ac:dyDescent="0.2">
      <c r="A1261" t="s">
        <v>537</v>
      </c>
      <c r="B1261" t="s">
        <v>538</v>
      </c>
      <c r="C1261" t="s">
        <v>545</v>
      </c>
      <c r="D1261" t="str">
        <f t="shared" si="19"/>
        <v>11</v>
      </c>
      <c r="E1261" t="s">
        <v>405</v>
      </c>
      <c r="F1261" t="s">
        <v>412</v>
      </c>
      <c r="G1261" s="5">
        <v>120</v>
      </c>
    </row>
    <row r="1262" spans="1:7" x14ac:dyDescent="0.2">
      <c r="A1262" t="s">
        <v>537</v>
      </c>
      <c r="B1262" t="s">
        <v>538</v>
      </c>
      <c r="C1262" t="s">
        <v>545</v>
      </c>
      <c r="D1262" t="str">
        <f t="shared" si="19"/>
        <v>11</v>
      </c>
      <c r="E1262" t="s">
        <v>328</v>
      </c>
      <c r="F1262" t="s">
        <v>412</v>
      </c>
      <c r="G1262" s="5">
        <v>19</v>
      </c>
    </row>
    <row r="1263" spans="1:7" x14ac:dyDescent="0.2">
      <c r="A1263" t="s">
        <v>537</v>
      </c>
      <c r="B1263" t="s">
        <v>538</v>
      </c>
      <c r="C1263" t="s">
        <v>545</v>
      </c>
      <c r="D1263" t="str">
        <f t="shared" si="19"/>
        <v>11</v>
      </c>
      <c r="E1263" t="s">
        <v>392</v>
      </c>
      <c r="F1263" t="s">
        <v>377</v>
      </c>
      <c r="G1263" s="5">
        <v>5</v>
      </c>
    </row>
    <row r="1264" spans="1:7" x14ac:dyDescent="0.2">
      <c r="A1264" t="s">
        <v>537</v>
      </c>
      <c r="B1264" t="s">
        <v>538</v>
      </c>
      <c r="C1264" t="s">
        <v>545</v>
      </c>
      <c r="D1264" t="str">
        <f t="shared" si="19"/>
        <v>11</v>
      </c>
      <c r="E1264" t="s">
        <v>360</v>
      </c>
      <c r="F1264" t="s">
        <v>412</v>
      </c>
      <c r="G1264" s="5">
        <v>3</v>
      </c>
    </row>
    <row r="1265" spans="1:7" x14ac:dyDescent="0.2">
      <c r="A1265" t="s">
        <v>537</v>
      </c>
      <c r="B1265" t="s">
        <v>538</v>
      </c>
      <c r="C1265" t="s">
        <v>545</v>
      </c>
      <c r="D1265" t="str">
        <f t="shared" si="19"/>
        <v>11</v>
      </c>
      <c r="E1265" t="s">
        <v>330</v>
      </c>
      <c r="F1265" t="s">
        <v>377</v>
      </c>
      <c r="G1265" s="5">
        <v>10</v>
      </c>
    </row>
    <row r="1266" spans="1:7" x14ac:dyDescent="0.2">
      <c r="A1266" t="s">
        <v>537</v>
      </c>
      <c r="B1266" t="s">
        <v>538</v>
      </c>
      <c r="C1266" t="s">
        <v>545</v>
      </c>
      <c r="D1266" t="str">
        <f t="shared" si="19"/>
        <v>11</v>
      </c>
      <c r="E1266" t="s">
        <v>492</v>
      </c>
      <c r="F1266" t="s">
        <v>412</v>
      </c>
      <c r="G1266" s="5">
        <v>5</v>
      </c>
    </row>
    <row r="1267" spans="1:7" x14ac:dyDescent="0.2">
      <c r="A1267" t="s">
        <v>537</v>
      </c>
      <c r="B1267" t="s">
        <v>538</v>
      </c>
      <c r="C1267" t="s">
        <v>545</v>
      </c>
      <c r="D1267" t="str">
        <f t="shared" si="19"/>
        <v>11</v>
      </c>
      <c r="E1267" t="s">
        <v>474</v>
      </c>
      <c r="F1267" t="s">
        <v>455</v>
      </c>
      <c r="G1267" s="5">
        <v>55</v>
      </c>
    </row>
    <row r="1268" spans="1:7" x14ac:dyDescent="0.2">
      <c r="A1268" t="s">
        <v>537</v>
      </c>
      <c r="B1268" t="s">
        <v>538</v>
      </c>
      <c r="C1268" t="s">
        <v>545</v>
      </c>
      <c r="D1268" t="str">
        <f t="shared" si="19"/>
        <v>11</v>
      </c>
      <c r="E1268" t="s">
        <v>495</v>
      </c>
      <c r="F1268" t="s">
        <v>455</v>
      </c>
      <c r="G1268" s="5">
        <v>25</v>
      </c>
    </row>
    <row r="1269" spans="1:7" x14ac:dyDescent="0.2">
      <c r="A1269" t="s">
        <v>537</v>
      </c>
      <c r="B1269" t="s">
        <v>538</v>
      </c>
      <c r="C1269" t="s">
        <v>545</v>
      </c>
      <c r="D1269" t="str">
        <f t="shared" si="19"/>
        <v>12</v>
      </c>
      <c r="E1269" t="s">
        <v>336</v>
      </c>
      <c r="F1269" t="s">
        <v>412</v>
      </c>
      <c r="G1269" s="5">
        <v>10</v>
      </c>
    </row>
    <row r="1270" spans="1:7" x14ac:dyDescent="0.2">
      <c r="A1270" t="s">
        <v>537</v>
      </c>
      <c r="B1270" t="s">
        <v>538</v>
      </c>
      <c r="C1270" t="s">
        <v>545</v>
      </c>
      <c r="D1270" t="str">
        <f t="shared" si="19"/>
        <v>14</v>
      </c>
      <c r="E1270" t="s">
        <v>337</v>
      </c>
      <c r="F1270" t="s">
        <v>412</v>
      </c>
      <c r="G1270" s="5">
        <v>30</v>
      </c>
    </row>
    <row r="1271" spans="1:7" x14ac:dyDescent="0.2">
      <c r="A1271" t="s">
        <v>537</v>
      </c>
      <c r="B1271" t="s">
        <v>538</v>
      </c>
      <c r="C1271" t="s">
        <v>545</v>
      </c>
      <c r="D1271" t="str">
        <f t="shared" si="19"/>
        <v>14</v>
      </c>
      <c r="E1271" t="s">
        <v>337</v>
      </c>
      <c r="F1271" t="s">
        <v>455</v>
      </c>
      <c r="G1271" s="5">
        <v>25</v>
      </c>
    </row>
    <row r="1272" spans="1:7" x14ac:dyDescent="0.2">
      <c r="A1272" t="s">
        <v>537</v>
      </c>
      <c r="B1272" t="s">
        <v>538</v>
      </c>
      <c r="C1272" t="s">
        <v>545</v>
      </c>
      <c r="D1272" t="str">
        <f t="shared" si="19"/>
        <v>16</v>
      </c>
      <c r="E1272" t="s">
        <v>443</v>
      </c>
      <c r="F1272" t="s">
        <v>412</v>
      </c>
      <c r="G1272" s="5">
        <v>-942.12099999999998</v>
      </c>
    </row>
    <row r="1273" spans="1:7" x14ac:dyDescent="0.2">
      <c r="A1273" t="s">
        <v>537</v>
      </c>
      <c r="B1273" t="s">
        <v>538</v>
      </c>
      <c r="C1273" t="s">
        <v>545</v>
      </c>
      <c r="D1273" t="str">
        <f t="shared" si="19"/>
        <v>16</v>
      </c>
      <c r="E1273" t="s">
        <v>382</v>
      </c>
      <c r="F1273" t="s">
        <v>412</v>
      </c>
      <c r="G1273" s="5">
        <v>-120</v>
      </c>
    </row>
    <row r="1274" spans="1:7" x14ac:dyDescent="0.2">
      <c r="A1274" t="s">
        <v>537</v>
      </c>
      <c r="B1274" t="s">
        <v>538</v>
      </c>
      <c r="C1274" t="s">
        <v>545</v>
      </c>
      <c r="D1274" t="str">
        <f t="shared" si="19"/>
        <v>17</v>
      </c>
      <c r="E1274" t="s">
        <v>339</v>
      </c>
      <c r="F1274" t="s">
        <v>412</v>
      </c>
      <c r="G1274" s="5">
        <v>-30</v>
      </c>
    </row>
    <row r="1275" spans="1:7" x14ac:dyDescent="0.2">
      <c r="A1275" t="s">
        <v>537</v>
      </c>
      <c r="B1275" t="s">
        <v>538</v>
      </c>
      <c r="C1275" t="s">
        <v>545</v>
      </c>
      <c r="D1275" t="str">
        <f t="shared" si="19"/>
        <v>17</v>
      </c>
      <c r="E1275" t="s">
        <v>339</v>
      </c>
      <c r="F1275" t="s">
        <v>455</v>
      </c>
      <c r="G1275" s="5">
        <v>-25</v>
      </c>
    </row>
    <row r="1276" spans="1:7" x14ac:dyDescent="0.2">
      <c r="A1276" t="s">
        <v>537</v>
      </c>
      <c r="B1276" t="s">
        <v>538</v>
      </c>
      <c r="C1276" t="s">
        <v>546</v>
      </c>
      <c r="D1276" t="str">
        <f t="shared" si="19"/>
        <v>10</v>
      </c>
      <c r="E1276" t="s">
        <v>320</v>
      </c>
      <c r="F1276" t="s">
        <v>412</v>
      </c>
      <c r="G1276" s="5">
        <v>8471</v>
      </c>
    </row>
    <row r="1277" spans="1:7" x14ac:dyDescent="0.2">
      <c r="A1277" t="s">
        <v>537</v>
      </c>
      <c r="B1277" t="s">
        <v>538</v>
      </c>
      <c r="C1277" t="s">
        <v>546</v>
      </c>
      <c r="D1277" t="str">
        <f t="shared" si="19"/>
        <v>10</v>
      </c>
      <c r="E1277" t="s">
        <v>320</v>
      </c>
      <c r="F1277" t="s">
        <v>431</v>
      </c>
      <c r="G1277" s="5">
        <v>391</v>
      </c>
    </row>
    <row r="1278" spans="1:7" x14ac:dyDescent="0.2">
      <c r="A1278" t="s">
        <v>537</v>
      </c>
      <c r="B1278" t="s">
        <v>538</v>
      </c>
      <c r="C1278" t="s">
        <v>546</v>
      </c>
      <c r="D1278" t="str">
        <f t="shared" si="19"/>
        <v>10</v>
      </c>
      <c r="E1278" t="s">
        <v>486</v>
      </c>
      <c r="F1278" t="s">
        <v>412</v>
      </c>
      <c r="G1278" s="5">
        <v>201</v>
      </c>
    </row>
    <row r="1279" spans="1:7" x14ac:dyDescent="0.2">
      <c r="A1279" t="s">
        <v>537</v>
      </c>
      <c r="B1279" t="s">
        <v>538</v>
      </c>
      <c r="C1279" t="s">
        <v>546</v>
      </c>
      <c r="D1279" t="str">
        <f t="shared" si="19"/>
        <v>10</v>
      </c>
      <c r="E1279" t="s">
        <v>437</v>
      </c>
      <c r="F1279" t="s">
        <v>412</v>
      </c>
      <c r="G1279" s="5">
        <v>50</v>
      </c>
    </row>
    <row r="1280" spans="1:7" x14ac:dyDescent="0.2">
      <c r="A1280" t="s">
        <v>537</v>
      </c>
      <c r="B1280" t="s">
        <v>538</v>
      </c>
      <c r="C1280" t="s">
        <v>546</v>
      </c>
      <c r="D1280" t="str">
        <f t="shared" si="19"/>
        <v>10</v>
      </c>
      <c r="E1280" t="s">
        <v>324</v>
      </c>
      <c r="F1280" t="s">
        <v>412</v>
      </c>
      <c r="G1280" s="5">
        <v>1382</v>
      </c>
    </row>
    <row r="1281" spans="1:7" x14ac:dyDescent="0.2">
      <c r="A1281" t="s">
        <v>537</v>
      </c>
      <c r="B1281" t="s">
        <v>538</v>
      </c>
      <c r="C1281" t="s">
        <v>546</v>
      </c>
      <c r="D1281" t="str">
        <f t="shared" si="19"/>
        <v>10</v>
      </c>
      <c r="E1281" t="s">
        <v>324</v>
      </c>
      <c r="F1281" t="s">
        <v>431</v>
      </c>
      <c r="G1281" s="5">
        <v>92</v>
      </c>
    </row>
    <row r="1282" spans="1:7" x14ac:dyDescent="0.2">
      <c r="A1282" t="s">
        <v>537</v>
      </c>
      <c r="B1282" t="s">
        <v>538</v>
      </c>
      <c r="C1282" t="s">
        <v>546</v>
      </c>
      <c r="D1282" t="str">
        <f t="shared" si="19"/>
        <v>10</v>
      </c>
      <c r="E1282" t="s">
        <v>325</v>
      </c>
      <c r="F1282" t="s">
        <v>412</v>
      </c>
      <c r="G1282" s="5">
        <v>22</v>
      </c>
    </row>
    <row r="1283" spans="1:7" x14ac:dyDescent="0.2">
      <c r="A1283" t="s">
        <v>537</v>
      </c>
      <c r="B1283" t="s">
        <v>538</v>
      </c>
      <c r="C1283" t="s">
        <v>546</v>
      </c>
      <c r="D1283" t="str">
        <f t="shared" ref="D1283:D1346" si="20">LEFT(E1283,2)</f>
        <v>10</v>
      </c>
      <c r="E1283" t="s">
        <v>326</v>
      </c>
      <c r="F1283" t="s">
        <v>412</v>
      </c>
      <c r="G1283" s="5">
        <v>1521</v>
      </c>
    </row>
    <row r="1284" spans="1:7" x14ac:dyDescent="0.2">
      <c r="A1284" t="s">
        <v>537</v>
      </c>
      <c r="B1284" t="s">
        <v>538</v>
      </c>
      <c r="C1284" t="s">
        <v>546</v>
      </c>
      <c r="D1284" t="str">
        <f t="shared" si="20"/>
        <v>10</v>
      </c>
      <c r="E1284" t="s">
        <v>326</v>
      </c>
      <c r="F1284" t="s">
        <v>431</v>
      </c>
      <c r="G1284" s="5">
        <v>40</v>
      </c>
    </row>
    <row r="1285" spans="1:7" x14ac:dyDescent="0.2">
      <c r="A1285" t="s">
        <v>537</v>
      </c>
      <c r="B1285" t="s">
        <v>538</v>
      </c>
      <c r="C1285" t="s">
        <v>546</v>
      </c>
      <c r="D1285" t="str">
        <f t="shared" si="20"/>
        <v>11</v>
      </c>
      <c r="E1285" t="s">
        <v>344</v>
      </c>
      <c r="F1285" t="s">
        <v>412</v>
      </c>
      <c r="G1285" s="5">
        <v>12</v>
      </c>
    </row>
    <row r="1286" spans="1:7" x14ac:dyDescent="0.2">
      <c r="A1286" t="s">
        <v>537</v>
      </c>
      <c r="B1286" t="s">
        <v>538</v>
      </c>
      <c r="C1286" t="s">
        <v>546</v>
      </c>
      <c r="D1286" t="str">
        <f t="shared" si="20"/>
        <v>11</v>
      </c>
      <c r="E1286" t="s">
        <v>398</v>
      </c>
      <c r="F1286" t="s">
        <v>412</v>
      </c>
      <c r="G1286" s="5">
        <v>4</v>
      </c>
    </row>
    <row r="1287" spans="1:7" x14ac:dyDescent="0.2">
      <c r="A1287" t="s">
        <v>537</v>
      </c>
      <c r="B1287" t="s">
        <v>538</v>
      </c>
      <c r="C1287" t="s">
        <v>546</v>
      </c>
      <c r="D1287" t="str">
        <f t="shared" si="20"/>
        <v>11</v>
      </c>
      <c r="E1287" t="s">
        <v>489</v>
      </c>
      <c r="F1287" t="s">
        <v>412</v>
      </c>
      <c r="G1287" s="5">
        <v>20</v>
      </c>
    </row>
    <row r="1288" spans="1:7" x14ac:dyDescent="0.2">
      <c r="A1288" t="s">
        <v>537</v>
      </c>
      <c r="B1288" t="s">
        <v>538</v>
      </c>
      <c r="C1288" t="s">
        <v>546</v>
      </c>
      <c r="D1288" t="str">
        <f t="shared" si="20"/>
        <v>11</v>
      </c>
      <c r="E1288" t="s">
        <v>491</v>
      </c>
      <c r="F1288" t="s">
        <v>412</v>
      </c>
      <c r="G1288" s="5">
        <v>3</v>
      </c>
    </row>
    <row r="1289" spans="1:7" x14ac:dyDescent="0.2">
      <c r="A1289" t="s">
        <v>537</v>
      </c>
      <c r="B1289" t="s">
        <v>538</v>
      </c>
      <c r="C1289" t="s">
        <v>546</v>
      </c>
      <c r="D1289" t="str">
        <f t="shared" si="20"/>
        <v>11</v>
      </c>
      <c r="E1289" t="s">
        <v>405</v>
      </c>
      <c r="F1289" t="s">
        <v>412</v>
      </c>
      <c r="G1289" s="5">
        <v>310</v>
      </c>
    </row>
    <row r="1290" spans="1:7" x14ac:dyDescent="0.2">
      <c r="A1290" t="s">
        <v>537</v>
      </c>
      <c r="B1290" t="s">
        <v>538</v>
      </c>
      <c r="C1290" t="s">
        <v>546</v>
      </c>
      <c r="D1290" t="str">
        <f t="shared" si="20"/>
        <v>11</v>
      </c>
      <c r="E1290" t="s">
        <v>328</v>
      </c>
      <c r="F1290" t="s">
        <v>412</v>
      </c>
      <c r="G1290" s="5">
        <v>32</v>
      </c>
    </row>
    <row r="1291" spans="1:7" x14ac:dyDescent="0.2">
      <c r="A1291" t="s">
        <v>537</v>
      </c>
      <c r="B1291" t="s">
        <v>538</v>
      </c>
      <c r="C1291" t="s">
        <v>546</v>
      </c>
      <c r="D1291" t="str">
        <f t="shared" si="20"/>
        <v>11</v>
      </c>
      <c r="E1291" t="s">
        <v>392</v>
      </c>
      <c r="F1291" t="s">
        <v>412</v>
      </c>
      <c r="G1291" s="5">
        <v>10</v>
      </c>
    </row>
    <row r="1292" spans="1:7" x14ac:dyDescent="0.2">
      <c r="A1292" t="s">
        <v>537</v>
      </c>
      <c r="B1292" t="s">
        <v>538</v>
      </c>
      <c r="C1292" t="s">
        <v>546</v>
      </c>
      <c r="D1292" t="str">
        <f t="shared" si="20"/>
        <v>11</v>
      </c>
      <c r="E1292" t="s">
        <v>360</v>
      </c>
      <c r="F1292" t="s">
        <v>412</v>
      </c>
      <c r="G1292" s="5">
        <v>5</v>
      </c>
    </row>
    <row r="1293" spans="1:7" x14ac:dyDescent="0.2">
      <c r="A1293" t="s">
        <v>537</v>
      </c>
      <c r="B1293" t="s">
        <v>538</v>
      </c>
      <c r="C1293" t="s">
        <v>546</v>
      </c>
      <c r="D1293" t="str">
        <f t="shared" si="20"/>
        <v>11</v>
      </c>
      <c r="E1293" t="s">
        <v>330</v>
      </c>
      <c r="F1293" t="s">
        <v>412</v>
      </c>
      <c r="G1293" s="5">
        <v>120</v>
      </c>
    </row>
    <row r="1294" spans="1:7" x14ac:dyDescent="0.2">
      <c r="A1294" t="s">
        <v>537</v>
      </c>
      <c r="B1294" t="s">
        <v>538</v>
      </c>
      <c r="C1294" t="s">
        <v>546</v>
      </c>
      <c r="D1294" t="str">
        <f t="shared" si="20"/>
        <v>11</v>
      </c>
      <c r="E1294" t="s">
        <v>331</v>
      </c>
      <c r="F1294" t="s">
        <v>412</v>
      </c>
      <c r="G1294" s="5">
        <v>8</v>
      </c>
    </row>
    <row r="1295" spans="1:7" x14ac:dyDescent="0.2">
      <c r="A1295" t="s">
        <v>537</v>
      </c>
      <c r="B1295" t="s">
        <v>538</v>
      </c>
      <c r="C1295" t="s">
        <v>546</v>
      </c>
      <c r="D1295" t="str">
        <f t="shared" si="20"/>
        <v>11</v>
      </c>
      <c r="E1295" t="s">
        <v>492</v>
      </c>
      <c r="F1295" t="s">
        <v>412</v>
      </c>
      <c r="G1295" s="5">
        <v>21</v>
      </c>
    </row>
    <row r="1296" spans="1:7" x14ac:dyDescent="0.2">
      <c r="A1296" t="s">
        <v>537</v>
      </c>
      <c r="B1296" t="s">
        <v>538</v>
      </c>
      <c r="C1296" t="s">
        <v>546</v>
      </c>
      <c r="D1296" t="str">
        <f t="shared" si="20"/>
        <v>11</v>
      </c>
      <c r="E1296" t="s">
        <v>474</v>
      </c>
      <c r="F1296" t="s">
        <v>455</v>
      </c>
      <c r="G1296" s="5">
        <v>150</v>
      </c>
    </row>
    <row r="1297" spans="1:7" x14ac:dyDescent="0.2">
      <c r="A1297" t="s">
        <v>537</v>
      </c>
      <c r="B1297" t="s">
        <v>538</v>
      </c>
      <c r="C1297" t="s">
        <v>546</v>
      </c>
      <c r="D1297" t="str">
        <f t="shared" si="20"/>
        <v>11</v>
      </c>
      <c r="E1297" t="s">
        <v>495</v>
      </c>
      <c r="F1297" t="s">
        <v>455</v>
      </c>
      <c r="G1297" s="5">
        <v>60</v>
      </c>
    </row>
    <row r="1298" spans="1:7" x14ac:dyDescent="0.2">
      <c r="A1298" t="s">
        <v>537</v>
      </c>
      <c r="B1298" t="s">
        <v>538</v>
      </c>
      <c r="C1298" t="s">
        <v>546</v>
      </c>
      <c r="D1298" t="str">
        <f t="shared" si="20"/>
        <v>12</v>
      </c>
      <c r="E1298" t="s">
        <v>336</v>
      </c>
      <c r="F1298" t="s">
        <v>412</v>
      </c>
      <c r="G1298" s="5">
        <v>36</v>
      </c>
    </row>
    <row r="1299" spans="1:7" x14ac:dyDescent="0.2">
      <c r="A1299" t="s">
        <v>537</v>
      </c>
      <c r="B1299" t="s">
        <v>538</v>
      </c>
      <c r="C1299" t="s">
        <v>546</v>
      </c>
      <c r="D1299" t="str">
        <f t="shared" si="20"/>
        <v>12</v>
      </c>
      <c r="E1299" t="s">
        <v>401</v>
      </c>
      <c r="F1299" t="s">
        <v>412</v>
      </c>
      <c r="G1299" s="5">
        <v>30</v>
      </c>
    </row>
    <row r="1300" spans="1:7" x14ac:dyDescent="0.2">
      <c r="A1300" t="s">
        <v>537</v>
      </c>
      <c r="B1300" t="s">
        <v>538</v>
      </c>
      <c r="C1300" t="s">
        <v>546</v>
      </c>
      <c r="D1300" t="str">
        <f t="shared" si="20"/>
        <v>14</v>
      </c>
      <c r="E1300" t="s">
        <v>337</v>
      </c>
      <c r="F1300" t="s">
        <v>412</v>
      </c>
      <c r="G1300" s="5">
        <v>136</v>
      </c>
    </row>
    <row r="1301" spans="1:7" x14ac:dyDescent="0.2">
      <c r="A1301" t="s">
        <v>537</v>
      </c>
      <c r="B1301" t="s">
        <v>538</v>
      </c>
      <c r="C1301" t="s">
        <v>546</v>
      </c>
      <c r="D1301" t="str">
        <f t="shared" si="20"/>
        <v>14</v>
      </c>
      <c r="E1301" t="s">
        <v>367</v>
      </c>
      <c r="F1301" t="s">
        <v>412</v>
      </c>
      <c r="G1301" s="5">
        <v>476</v>
      </c>
    </row>
    <row r="1302" spans="1:7" x14ac:dyDescent="0.2">
      <c r="A1302" t="s">
        <v>537</v>
      </c>
      <c r="B1302" t="s">
        <v>538</v>
      </c>
      <c r="C1302" t="s">
        <v>546</v>
      </c>
      <c r="D1302" t="str">
        <f t="shared" si="20"/>
        <v>16</v>
      </c>
      <c r="E1302" t="s">
        <v>443</v>
      </c>
      <c r="F1302" t="s">
        <v>412</v>
      </c>
      <c r="G1302" s="5">
        <v>-2776.4789999999998</v>
      </c>
    </row>
    <row r="1303" spans="1:7" x14ac:dyDescent="0.2">
      <c r="A1303" t="s">
        <v>537</v>
      </c>
      <c r="B1303" t="s">
        <v>538</v>
      </c>
      <c r="C1303" t="s">
        <v>546</v>
      </c>
      <c r="D1303" t="str">
        <f t="shared" si="20"/>
        <v>16</v>
      </c>
      <c r="E1303" t="s">
        <v>382</v>
      </c>
      <c r="F1303" t="s">
        <v>412</v>
      </c>
      <c r="G1303" s="5">
        <v>-310</v>
      </c>
    </row>
    <row r="1304" spans="1:7" x14ac:dyDescent="0.2">
      <c r="A1304" t="s">
        <v>537</v>
      </c>
      <c r="B1304" t="s">
        <v>538</v>
      </c>
      <c r="C1304" t="s">
        <v>546</v>
      </c>
      <c r="D1304" t="str">
        <f t="shared" si="20"/>
        <v>17</v>
      </c>
      <c r="E1304" t="s">
        <v>339</v>
      </c>
      <c r="F1304" t="s">
        <v>412</v>
      </c>
      <c r="G1304" s="5">
        <v>-136</v>
      </c>
    </row>
    <row r="1305" spans="1:7" x14ac:dyDescent="0.2">
      <c r="A1305" t="s">
        <v>537</v>
      </c>
      <c r="B1305" t="s">
        <v>538</v>
      </c>
      <c r="C1305" t="s">
        <v>547</v>
      </c>
      <c r="D1305" t="str">
        <f t="shared" si="20"/>
        <v>10</v>
      </c>
      <c r="E1305" t="s">
        <v>320</v>
      </c>
      <c r="F1305" t="s">
        <v>412</v>
      </c>
      <c r="G1305" s="5">
        <v>4221</v>
      </c>
    </row>
    <row r="1306" spans="1:7" x14ac:dyDescent="0.2">
      <c r="A1306" t="s">
        <v>537</v>
      </c>
      <c r="B1306" t="s">
        <v>538</v>
      </c>
      <c r="C1306" t="s">
        <v>547</v>
      </c>
      <c r="D1306" t="str">
        <f t="shared" si="20"/>
        <v>10</v>
      </c>
      <c r="E1306" t="s">
        <v>320</v>
      </c>
      <c r="F1306" t="s">
        <v>431</v>
      </c>
      <c r="G1306" s="5">
        <v>268</v>
      </c>
    </row>
    <row r="1307" spans="1:7" x14ac:dyDescent="0.2">
      <c r="A1307" t="s">
        <v>537</v>
      </c>
      <c r="B1307" t="s">
        <v>538</v>
      </c>
      <c r="C1307" t="s">
        <v>547</v>
      </c>
      <c r="D1307" t="str">
        <f t="shared" si="20"/>
        <v>10</v>
      </c>
      <c r="E1307" t="s">
        <v>486</v>
      </c>
      <c r="F1307" t="s">
        <v>412</v>
      </c>
      <c r="G1307" s="5">
        <v>77</v>
      </c>
    </row>
    <row r="1308" spans="1:7" x14ac:dyDescent="0.2">
      <c r="A1308" t="s">
        <v>537</v>
      </c>
      <c r="B1308" t="s">
        <v>538</v>
      </c>
      <c r="C1308" t="s">
        <v>547</v>
      </c>
      <c r="D1308" t="str">
        <f t="shared" si="20"/>
        <v>10</v>
      </c>
      <c r="E1308" t="s">
        <v>437</v>
      </c>
      <c r="F1308" t="s">
        <v>412</v>
      </c>
      <c r="G1308" s="5">
        <v>20</v>
      </c>
    </row>
    <row r="1309" spans="1:7" x14ac:dyDescent="0.2">
      <c r="A1309" t="s">
        <v>537</v>
      </c>
      <c r="B1309" t="s">
        <v>538</v>
      </c>
      <c r="C1309" t="s">
        <v>547</v>
      </c>
      <c r="D1309" t="str">
        <f t="shared" si="20"/>
        <v>10</v>
      </c>
      <c r="E1309" t="s">
        <v>324</v>
      </c>
      <c r="F1309" t="s">
        <v>412</v>
      </c>
      <c r="G1309" s="5">
        <v>691</v>
      </c>
    </row>
    <row r="1310" spans="1:7" x14ac:dyDescent="0.2">
      <c r="A1310" t="s">
        <v>537</v>
      </c>
      <c r="B1310" t="s">
        <v>538</v>
      </c>
      <c r="C1310" t="s">
        <v>547</v>
      </c>
      <c r="D1310" t="str">
        <f t="shared" si="20"/>
        <v>10</v>
      </c>
      <c r="E1310" t="s">
        <v>324</v>
      </c>
      <c r="F1310" t="s">
        <v>431</v>
      </c>
      <c r="G1310" s="5">
        <v>42</v>
      </c>
    </row>
    <row r="1311" spans="1:7" x14ac:dyDescent="0.2">
      <c r="A1311" t="s">
        <v>537</v>
      </c>
      <c r="B1311" t="s">
        <v>538</v>
      </c>
      <c r="C1311" t="s">
        <v>547</v>
      </c>
      <c r="D1311" t="str">
        <f t="shared" si="20"/>
        <v>10</v>
      </c>
      <c r="E1311" t="s">
        <v>325</v>
      </c>
      <c r="F1311" t="s">
        <v>412</v>
      </c>
      <c r="G1311" s="5">
        <v>10</v>
      </c>
    </row>
    <row r="1312" spans="1:7" x14ac:dyDescent="0.2">
      <c r="A1312" t="s">
        <v>537</v>
      </c>
      <c r="B1312" t="s">
        <v>538</v>
      </c>
      <c r="C1312" t="s">
        <v>547</v>
      </c>
      <c r="D1312" t="str">
        <f t="shared" si="20"/>
        <v>10</v>
      </c>
      <c r="E1312" t="s">
        <v>326</v>
      </c>
      <c r="F1312" t="s">
        <v>412</v>
      </c>
      <c r="G1312" s="5">
        <v>706</v>
      </c>
    </row>
    <row r="1313" spans="1:7" x14ac:dyDescent="0.2">
      <c r="A1313" t="s">
        <v>537</v>
      </c>
      <c r="B1313" t="s">
        <v>538</v>
      </c>
      <c r="C1313" t="s">
        <v>547</v>
      </c>
      <c r="D1313" t="str">
        <f t="shared" si="20"/>
        <v>10</v>
      </c>
      <c r="E1313" t="s">
        <v>326</v>
      </c>
      <c r="F1313" t="s">
        <v>431</v>
      </c>
      <c r="G1313" s="5">
        <v>44</v>
      </c>
    </row>
    <row r="1314" spans="1:7" x14ac:dyDescent="0.2">
      <c r="A1314" t="s">
        <v>537</v>
      </c>
      <c r="B1314" t="s">
        <v>538</v>
      </c>
      <c r="C1314" t="s">
        <v>547</v>
      </c>
      <c r="D1314" t="str">
        <f t="shared" si="20"/>
        <v>11</v>
      </c>
      <c r="E1314" t="s">
        <v>344</v>
      </c>
      <c r="F1314" t="s">
        <v>412</v>
      </c>
      <c r="G1314" s="5">
        <v>3</v>
      </c>
    </row>
    <row r="1315" spans="1:7" x14ac:dyDescent="0.2">
      <c r="A1315" t="s">
        <v>537</v>
      </c>
      <c r="B1315" t="s">
        <v>538</v>
      </c>
      <c r="C1315" t="s">
        <v>547</v>
      </c>
      <c r="D1315" t="str">
        <f t="shared" si="20"/>
        <v>11</v>
      </c>
      <c r="E1315" t="s">
        <v>489</v>
      </c>
      <c r="F1315" t="s">
        <v>412</v>
      </c>
      <c r="G1315" s="5">
        <v>15</v>
      </c>
    </row>
    <row r="1316" spans="1:7" x14ac:dyDescent="0.2">
      <c r="A1316" t="s">
        <v>537</v>
      </c>
      <c r="B1316" t="s">
        <v>538</v>
      </c>
      <c r="C1316" t="s">
        <v>547</v>
      </c>
      <c r="D1316" t="str">
        <f t="shared" si="20"/>
        <v>11</v>
      </c>
      <c r="E1316" t="s">
        <v>405</v>
      </c>
      <c r="F1316" t="s">
        <v>412</v>
      </c>
      <c r="G1316" s="5">
        <v>132</v>
      </c>
    </row>
    <row r="1317" spans="1:7" x14ac:dyDescent="0.2">
      <c r="A1317" t="s">
        <v>537</v>
      </c>
      <c r="B1317" t="s">
        <v>538</v>
      </c>
      <c r="C1317" t="s">
        <v>547</v>
      </c>
      <c r="D1317" t="str">
        <f t="shared" si="20"/>
        <v>11</v>
      </c>
      <c r="E1317" t="s">
        <v>328</v>
      </c>
      <c r="F1317" t="s">
        <v>412</v>
      </c>
      <c r="G1317" s="5">
        <v>20</v>
      </c>
    </row>
    <row r="1318" spans="1:7" x14ac:dyDescent="0.2">
      <c r="A1318" t="s">
        <v>537</v>
      </c>
      <c r="B1318" t="s">
        <v>538</v>
      </c>
      <c r="C1318" t="s">
        <v>547</v>
      </c>
      <c r="D1318" t="str">
        <f t="shared" si="20"/>
        <v>11</v>
      </c>
      <c r="E1318" t="s">
        <v>360</v>
      </c>
      <c r="F1318" t="s">
        <v>412</v>
      </c>
      <c r="G1318" s="5">
        <v>3</v>
      </c>
    </row>
    <row r="1319" spans="1:7" x14ac:dyDescent="0.2">
      <c r="A1319" t="s">
        <v>537</v>
      </c>
      <c r="B1319" t="s">
        <v>538</v>
      </c>
      <c r="C1319" t="s">
        <v>547</v>
      </c>
      <c r="D1319" t="str">
        <f t="shared" si="20"/>
        <v>11</v>
      </c>
      <c r="E1319" t="s">
        <v>330</v>
      </c>
      <c r="F1319" t="s">
        <v>412</v>
      </c>
      <c r="G1319" s="5">
        <v>5</v>
      </c>
    </row>
    <row r="1320" spans="1:7" x14ac:dyDescent="0.2">
      <c r="A1320" t="s">
        <v>537</v>
      </c>
      <c r="B1320" t="s">
        <v>538</v>
      </c>
      <c r="C1320" t="s">
        <v>547</v>
      </c>
      <c r="D1320" t="str">
        <f t="shared" si="20"/>
        <v>11</v>
      </c>
      <c r="E1320" t="s">
        <v>492</v>
      </c>
      <c r="F1320" t="s">
        <v>412</v>
      </c>
      <c r="G1320" s="5">
        <v>7</v>
      </c>
    </row>
    <row r="1321" spans="1:7" x14ac:dyDescent="0.2">
      <c r="A1321" t="s">
        <v>537</v>
      </c>
      <c r="B1321" t="s">
        <v>538</v>
      </c>
      <c r="C1321" t="s">
        <v>547</v>
      </c>
      <c r="D1321" t="str">
        <f t="shared" si="20"/>
        <v>11</v>
      </c>
      <c r="E1321" t="s">
        <v>474</v>
      </c>
      <c r="F1321" t="s">
        <v>455</v>
      </c>
      <c r="G1321" s="5">
        <v>40</v>
      </c>
    </row>
    <row r="1322" spans="1:7" x14ac:dyDescent="0.2">
      <c r="A1322" t="s">
        <v>537</v>
      </c>
      <c r="B1322" t="s">
        <v>538</v>
      </c>
      <c r="C1322" t="s">
        <v>547</v>
      </c>
      <c r="D1322" t="str">
        <f t="shared" si="20"/>
        <v>11</v>
      </c>
      <c r="E1322" t="s">
        <v>495</v>
      </c>
      <c r="F1322" t="s">
        <v>455</v>
      </c>
      <c r="G1322" s="5">
        <v>46</v>
      </c>
    </row>
    <row r="1323" spans="1:7" x14ac:dyDescent="0.2">
      <c r="A1323" t="s">
        <v>537</v>
      </c>
      <c r="B1323" t="s">
        <v>538</v>
      </c>
      <c r="C1323" t="s">
        <v>547</v>
      </c>
      <c r="D1323" t="str">
        <f t="shared" si="20"/>
        <v>12</v>
      </c>
      <c r="E1323" t="s">
        <v>336</v>
      </c>
      <c r="F1323" t="s">
        <v>412</v>
      </c>
      <c r="G1323" s="5">
        <v>10</v>
      </c>
    </row>
    <row r="1324" spans="1:7" x14ac:dyDescent="0.2">
      <c r="A1324" t="s">
        <v>537</v>
      </c>
      <c r="B1324" t="s">
        <v>538</v>
      </c>
      <c r="C1324" t="s">
        <v>547</v>
      </c>
      <c r="D1324" t="str">
        <f t="shared" si="20"/>
        <v>12</v>
      </c>
      <c r="E1324" t="s">
        <v>401</v>
      </c>
      <c r="F1324" t="s">
        <v>412</v>
      </c>
      <c r="G1324" s="5">
        <v>15</v>
      </c>
    </row>
    <row r="1325" spans="1:7" x14ac:dyDescent="0.2">
      <c r="A1325" t="s">
        <v>537</v>
      </c>
      <c r="B1325" t="s">
        <v>538</v>
      </c>
      <c r="C1325" t="s">
        <v>547</v>
      </c>
      <c r="D1325" t="str">
        <f t="shared" si="20"/>
        <v>14</v>
      </c>
      <c r="E1325" t="s">
        <v>337</v>
      </c>
      <c r="F1325" t="s">
        <v>412</v>
      </c>
      <c r="G1325" s="5">
        <v>31</v>
      </c>
    </row>
    <row r="1326" spans="1:7" x14ac:dyDescent="0.2">
      <c r="A1326" t="s">
        <v>537</v>
      </c>
      <c r="B1326" t="s">
        <v>538</v>
      </c>
      <c r="C1326" t="s">
        <v>547</v>
      </c>
      <c r="D1326" t="str">
        <f t="shared" si="20"/>
        <v>14</v>
      </c>
      <c r="E1326" t="s">
        <v>337</v>
      </c>
      <c r="F1326" t="s">
        <v>455</v>
      </c>
      <c r="G1326" s="5">
        <v>29</v>
      </c>
    </row>
    <row r="1327" spans="1:7" x14ac:dyDescent="0.2">
      <c r="A1327" t="s">
        <v>537</v>
      </c>
      <c r="B1327" t="s">
        <v>538</v>
      </c>
      <c r="C1327" t="s">
        <v>547</v>
      </c>
      <c r="D1327" t="str">
        <f t="shared" si="20"/>
        <v>16</v>
      </c>
      <c r="E1327" t="s">
        <v>443</v>
      </c>
      <c r="F1327" t="s">
        <v>412</v>
      </c>
      <c r="G1327" s="5">
        <v>-997.774</v>
      </c>
    </row>
    <row r="1328" spans="1:7" x14ac:dyDescent="0.2">
      <c r="A1328" t="s">
        <v>537</v>
      </c>
      <c r="B1328" t="s">
        <v>538</v>
      </c>
      <c r="C1328" t="s">
        <v>547</v>
      </c>
      <c r="D1328" t="str">
        <f t="shared" si="20"/>
        <v>16</v>
      </c>
      <c r="E1328" t="s">
        <v>382</v>
      </c>
      <c r="F1328" t="s">
        <v>412</v>
      </c>
      <c r="G1328" s="5">
        <v>-132</v>
      </c>
    </row>
    <row r="1329" spans="1:7" x14ac:dyDescent="0.2">
      <c r="A1329" t="s">
        <v>537</v>
      </c>
      <c r="B1329" t="s">
        <v>538</v>
      </c>
      <c r="C1329" t="s">
        <v>547</v>
      </c>
      <c r="D1329" t="str">
        <f t="shared" si="20"/>
        <v>17</v>
      </c>
      <c r="E1329" t="s">
        <v>339</v>
      </c>
      <c r="F1329" t="s">
        <v>412</v>
      </c>
      <c r="G1329" s="5">
        <v>-31</v>
      </c>
    </row>
    <row r="1330" spans="1:7" x14ac:dyDescent="0.2">
      <c r="A1330" t="s">
        <v>537</v>
      </c>
      <c r="B1330" t="s">
        <v>538</v>
      </c>
      <c r="C1330" t="s">
        <v>547</v>
      </c>
      <c r="D1330" t="str">
        <f t="shared" si="20"/>
        <v>17</v>
      </c>
      <c r="E1330" t="s">
        <v>339</v>
      </c>
      <c r="F1330" t="s">
        <v>455</v>
      </c>
      <c r="G1330" s="5">
        <v>-29</v>
      </c>
    </row>
    <row r="1331" spans="1:7" x14ac:dyDescent="0.2">
      <c r="A1331" t="s">
        <v>537</v>
      </c>
      <c r="B1331" t="s">
        <v>538</v>
      </c>
      <c r="C1331" t="s">
        <v>548</v>
      </c>
      <c r="D1331" t="str">
        <f t="shared" si="20"/>
        <v>10</v>
      </c>
      <c r="E1331" t="s">
        <v>320</v>
      </c>
      <c r="F1331" t="s">
        <v>412</v>
      </c>
      <c r="G1331" s="5">
        <v>2350</v>
      </c>
    </row>
    <row r="1332" spans="1:7" x14ac:dyDescent="0.2">
      <c r="A1332" t="s">
        <v>537</v>
      </c>
      <c r="B1332" t="s">
        <v>538</v>
      </c>
      <c r="C1332" t="s">
        <v>548</v>
      </c>
      <c r="D1332" t="str">
        <f t="shared" si="20"/>
        <v>10</v>
      </c>
      <c r="E1332" t="s">
        <v>320</v>
      </c>
      <c r="F1332" t="s">
        <v>431</v>
      </c>
      <c r="G1332" s="5">
        <v>102</v>
      </c>
    </row>
    <row r="1333" spans="1:7" x14ac:dyDescent="0.2">
      <c r="A1333" t="s">
        <v>537</v>
      </c>
      <c r="B1333" t="s">
        <v>538</v>
      </c>
      <c r="C1333" t="s">
        <v>548</v>
      </c>
      <c r="D1333" t="str">
        <f t="shared" si="20"/>
        <v>10</v>
      </c>
      <c r="E1333" t="s">
        <v>486</v>
      </c>
      <c r="F1333" t="s">
        <v>412</v>
      </c>
      <c r="G1333" s="5">
        <v>48</v>
      </c>
    </row>
    <row r="1334" spans="1:7" x14ac:dyDescent="0.2">
      <c r="A1334" t="s">
        <v>537</v>
      </c>
      <c r="B1334" t="s">
        <v>538</v>
      </c>
      <c r="C1334" t="s">
        <v>548</v>
      </c>
      <c r="D1334" t="str">
        <f t="shared" si="20"/>
        <v>10</v>
      </c>
      <c r="E1334" t="s">
        <v>437</v>
      </c>
      <c r="F1334" t="s">
        <v>412</v>
      </c>
      <c r="G1334" s="5">
        <v>12</v>
      </c>
    </row>
    <row r="1335" spans="1:7" x14ac:dyDescent="0.2">
      <c r="A1335" t="s">
        <v>537</v>
      </c>
      <c r="B1335" t="s">
        <v>538</v>
      </c>
      <c r="C1335" t="s">
        <v>548</v>
      </c>
      <c r="D1335" t="str">
        <f t="shared" si="20"/>
        <v>10</v>
      </c>
      <c r="E1335" t="s">
        <v>324</v>
      </c>
      <c r="F1335" t="s">
        <v>412</v>
      </c>
      <c r="G1335" s="5">
        <v>412</v>
      </c>
    </row>
    <row r="1336" spans="1:7" x14ac:dyDescent="0.2">
      <c r="A1336" t="s">
        <v>537</v>
      </c>
      <c r="B1336" t="s">
        <v>538</v>
      </c>
      <c r="C1336" t="s">
        <v>548</v>
      </c>
      <c r="D1336" t="str">
        <f t="shared" si="20"/>
        <v>10</v>
      </c>
      <c r="E1336" t="s">
        <v>324</v>
      </c>
      <c r="F1336" t="s">
        <v>431</v>
      </c>
      <c r="G1336" s="5">
        <v>15</v>
      </c>
    </row>
    <row r="1337" spans="1:7" x14ac:dyDescent="0.2">
      <c r="A1337" t="s">
        <v>537</v>
      </c>
      <c r="B1337" t="s">
        <v>538</v>
      </c>
      <c r="C1337" t="s">
        <v>548</v>
      </c>
      <c r="D1337" t="str">
        <f t="shared" si="20"/>
        <v>10</v>
      </c>
      <c r="E1337" t="s">
        <v>325</v>
      </c>
      <c r="F1337" t="s">
        <v>412</v>
      </c>
      <c r="G1337" s="5">
        <v>5</v>
      </c>
    </row>
    <row r="1338" spans="1:7" x14ac:dyDescent="0.2">
      <c r="A1338" t="s">
        <v>537</v>
      </c>
      <c r="B1338" t="s">
        <v>538</v>
      </c>
      <c r="C1338" t="s">
        <v>548</v>
      </c>
      <c r="D1338" t="str">
        <f t="shared" si="20"/>
        <v>10</v>
      </c>
      <c r="E1338" t="s">
        <v>326</v>
      </c>
      <c r="F1338" t="s">
        <v>412</v>
      </c>
      <c r="G1338" s="5">
        <v>399</v>
      </c>
    </row>
    <row r="1339" spans="1:7" x14ac:dyDescent="0.2">
      <c r="A1339" t="s">
        <v>537</v>
      </c>
      <c r="B1339" t="s">
        <v>538</v>
      </c>
      <c r="C1339" t="s">
        <v>548</v>
      </c>
      <c r="D1339" t="str">
        <f t="shared" si="20"/>
        <v>10</v>
      </c>
      <c r="E1339" t="s">
        <v>326</v>
      </c>
      <c r="F1339" t="s">
        <v>431</v>
      </c>
      <c r="G1339" s="5">
        <v>17</v>
      </c>
    </row>
    <row r="1340" spans="1:7" x14ac:dyDescent="0.2">
      <c r="A1340" t="s">
        <v>537</v>
      </c>
      <c r="B1340" t="s">
        <v>538</v>
      </c>
      <c r="C1340" t="s">
        <v>548</v>
      </c>
      <c r="D1340" t="str">
        <f t="shared" si="20"/>
        <v>11</v>
      </c>
      <c r="E1340" t="s">
        <v>344</v>
      </c>
      <c r="F1340" t="s">
        <v>412</v>
      </c>
      <c r="G1340" s="5">
        <v>5</v>
      </c>
    </row>
    <row r="1341" spans="1:7" x14ac:dyDescent="0.2">
      <c r="A1341" t="s">
        <v>537</v>
      </c>
      <c r="B1341" t="s">
        <v>538</v>
      </c>
      <c r="C1341" t="s">
        <v>548</v>
      </c>
      <c r="D1341" t="str">
        <f t="shared" si="20"/>
        <v>11</v>
      </c>
      <c r="E1341" t="s">
        <v>489</v>
      </c>
      <c r="F1341" t="s">
        <v>412</v>
      </c>
      <c r="G1341" s="5">
        <v>8</v>
      </c>
    </row>
    <row r="1342" spans="1:7" x14ac:dyDescent="0.2">
      <c r="A1342" t="s">
        <v>537</v>
      </c>
      <c r="B1342" t="s">
        <v>538</v>
      </c>
      <c r="C1342" t="s">
        <v>548</v>
      </c>
      <c r="D1342" t="str">
        <f t="shared" si="20"/>
        <v>11</v>
      </c>
      <c r="E1342" t="s">
        <v>405</v>
      </c>
      <c r="F1342" t="s">
        <v>412</v>
      </c>
      <c r="G1342" s="5">
        <v>90</v>
      </c>
    </row>
    <row r="1343" spans="1:7" x14ac:dyDescent="0.2">
      <c r="A1343" t="s">
        <v>537</v>
      </c>
      <c r="B1343" t="s">
        <v>538</v>
      </c>
      <c r="C1343" t="s">
        <v>548</v>
      </c>
      <c r="D1343" t="str">
        <f t="shared" si="20"/>
        <v>11</v>
      </c>
      <c r="E1343" t="s">
        <v>328</v>
      </c>
      <c r="F1343" t="s">
        <v>412</v>
      </c>
      <c r="G1343" s="5">
        <v>16</v>
      </c>
    </row>
    <row r="1344" spans="1:7" x14ac:dyDescent="0.2">
      <c r="A1344" t="s">
        <v>537</v>
      </c>
      <c r="B1344" t="s">
        <v>538</v>
      </c>
      <c r="C1344" t="s">
        <v>548</v>
      </c>
      <c r="D1344" t="str">
        <f t="shared" si="20"/>
        <v>11</v>
      </c>
      <c r="E1344" t="s">
        <v>360</v>
      </c>
      <c r="F1344" t="s">
        <v>412</v>
      </c>
      <c r="G1344" s="5">
        <v>3</v>
      </c>
    </row>
    <row r="1345" spans="1:7" x14ac:dyDescent="0.2">
      <c r="A1345" t="s">
        <v>537</v>
      </c>
      <c r="B1345" t="s">
        <v>538</v>
      </c>
      <c r="C1345" t="s">
        <v>548</v>
      </c>
      <c r="D1345" t="str">
        <f t="shared" si="20"/>
        <v>11</v>
      </c>
      <c r="E1345" t="s">
        <v>330</v>
      </c>
      <c r="F1345" t="s">
        <v>412</v>
      </c>
      <c r="G1345" s="5">
        <v>5</v>
      </c>
    </row>
    <row r="1346" spans="1:7" x14ac:dyDescent="0.2">
      <c r="A1346" t="s">
        <v>537</v>
      </c>
      <c r="B1346" t="s">
        <v>538</v>
      </c>
      <c r="C1346" t="s">
        <v>548</v>
      </c>
      <c r="D1346" t="str">
        <f t="shared" si="20"/>
        <v>11</v>
      </c>
      <c r="E1346" t="s">
        <v>492</v>
      </c>
      <c r="F1346" t="s">
        <v>412</v>
      </c>
      <c r="G1346" s="5">
        <v>4</v>
      </c>
    </row>
    <row r="1347" spans="1:7" x14ac:dyDescent="0.2">
      <c r="A1347" t="s">
        <v>537</v>
      </c>
      <c r="B1347" t="s">
        <v>538</v>
      </c>
      <c r="C1347" t="s">
        <v>548</v>
      </c>
      <c r="D1347" t="str">
        <f t="shared" ref="D1347:D1410" si="21">LEFT(E1347,2)</f>
        <v>11</v>
      </c>
      <c r="E1347" t="s">
        <v>474</v>
      </c>
      <c r="F1347" t="s">
        <v>455</v>
      </c>
      <c r="G1347" s="5">
        <v>23</v>
      </c>
    </row>
    <row r="1348" spans="1:7" x14ac:dyDescent="0.2">
      <c r="A1348" t="s">
        <v>537</v>
      </c>
      <c r="B1348" t="s">
        <v>538</v>
      </c>
      <c r="C1348" t="s">
        <v>548</v>
      </c>
      <c r="D1348" t="str">
        <f t="shared" si="21"/>
        <v>11</v>
      </c>
      <c r="E1348" t="s">
        <v>495</v>
      </c>
      <c r="F1348" t="s">
        <v>455</v>
      </c>
      <c r="G1348" s="5">
        <v>19</v>
      </c>
    </row>
    <row r="1349" spans="1:7" x14ac:dyDescent="0.2">
      <c r="A1349" t="s">
        <v>537</v>
      </c>
      <c r="B1349" t="s">
        <v>538</v>
      </c>
      <c r="C1349" t="s">
        <v>548</v>
      </c>
      <c r="D1349" t="str">
        <f t="shared" si="21"/>
        <v>12</v>
      </c>
      <c r="E1349" t="s">
        <v>336</v>
      </c>
      <c r="F1349" t="s">
        <v>412</v>
      </c>
      <c r="G1349" s="5">
        <v>12</v>
      </c>
    </row>
    <row r="1350" spans="1:7" x14ac:dyDescent="0.2">
      <c r="A1350" t="s">
        <v>537</v>
      </c>
      <c r="B1350" t="s">
        <v>538</v>
      </c>
      <c r="C1350" t="s">
        <v>548</v>
      </c>
      <c r="D1350" t="str">
        <f t="shared" si="21"/>
        <v>14</v>
      </c>
      <c r="E1350" t="s">
        <v>337</v>
      </c>
      <c r="F1350" t="s">
        <v>412</v>
      </c>
      <c r="G1350" s="5">
        <v>22</v>
      </c>
    </row>
    <row r="1351" spans="1:7" x14ac:dyDescent="0.2">
      <c r="A1351" t="s">
        <v>537</v>
      </c>
      <c r="B1351" t="s">
        <v>538</v>
      </c>
      <c r="C1351" t="s">
        <v>548</v>
      </c>
      <c r="D1351" t="str">
        <f t="shared" si="21"/>
        <v>14</v>
      </c>
      <c r="E1351" t="s">
        <v>337</v>
      </c>
      <c r="F1351" t="s">
        <v>455</v>
      </c>
      <c r="G1351" s="5">
        <v>12</v>
      </c>
    </row>
    <row r="1352" spans="1:7" x14ac:dyDescent="0.2">
      <c r="A1352" t="s">
        <v>537</v>
      </c>
      <c r="B1352" t="s">
        <v>538</v>
      </c>
      <c r="C1352" t="s">
        <v>548</v>
      </c>
      <c r="D1352" t="str">
        <f t="shared" si="21"/>
        <v>16</v>
      </c>
      <c r="E1352" t="s">
        <v>443</v>
      </c>
      <c r="F1352" t="s">
        <v>412</v>
      </c>
      <c r="G1352" s="5">
        <v>-439.76100000000002</v>
      </c>
    </row>
    <row r="1353" spans="1:7" x14ac:dyDescent="0.2">
      <c r="A1353" t="s">
        <v>537</v>
      </c>
      <c r="B1353" t="s">
        <v>538</v>
      </c>
      <c r="C1353" t="s">
        <v>548</v>
      </c>
      <c r="D1353" t="str">
        <f t="shared" si="21"/>
        <v>16</v>
      </c>
      <c r="E1353" t="s">
        <v>382</v>
      </c>
      <c r="F1353" t="s">
        <v>412</v>
      </c>
      <c r="G1353" s="5">
        <v>-85</v>
      </c>
    </row>
    <row r="1354" spans="1:7" x14ac:dyDescent="0.2">
      <c r="A1354" t="s">
        <v>537</v>
      </c>
      <c r="B1354" t="s">
        <v>538</v>
      </c>
      <c r="C1354" t="s">
        <v>548</v>
      </c>
      <c r="D1354" t="str">
        <f t="shared" si="21"/>
        <v>17</v>
      </c>
      <c r="E1354" t="s">
        <v>339</v>
      </c>
      <c r="F1354" t="s">
        <v>412</v>
      </c>
      <c r="G1354" s="5">
        <v>-15</v>
      </c>
    </row>
    <row r="1355" spans="1:7" x14ac:dyDescent="0.2">
      <c r="A1355" t="s">
        <v>537</v>
      </c>
      <c r="B1355" t="s">
        <v>538</v>
      </c>
      <c r="C1355" t="s">
        <v>548</v>
      </c>
      <c r="D1355" t="str">
        <f t="shared" si="21"/>
        <v>17</v>
      </c>
      <c r="E1355" t="s">
        <v>339</v>
      </c>
      <c r="F1355" t="s">
        <v>455</v>
      </c>
      <c r="G1355" s="5">
        <v>-19</v>
      </c>
    </row>
    <row r="1356" spans="1:7" x14ac:dyDescent="0.2">
      <c r="A1356" t="s">
        <v>537</v>
      </c>
      <c r="B1356" t="s">
        <v>538</v>
      </c>
      <c r="C1356" t="s">
        <v>549</v>
      </c>
      <c r="D1356" t="str">
        <f t="shared" si="21"/>
        <v>10</v>
      </c>
      <c r="E1356" t="s">
        <v>320</v>
      </c>
      <c r="F1356" t="s">
        <v>412</v>
      </c>
      <c r="G1356" s="5">
        <v>5840</v>
      </c>
    </row>
    <row r="1357" spans="1:7" x14ac:dyDescent="0.2">
      <c r="A1357" t="s">
        <v>537</v>
      </c>
      <c r="B1357" t="s">
        <v>538</v>
      </c>
      <c r="C1357" t="s">
        <v>549</v>
      </c>
      <c r="D1357" t="str">
        <f t="shared" si="21"/>
        <v>10</v>
      </c>
      <c r="E1357" t="s">
        <v>320</v>
      </c>
      <c r="F1357" t="s">
        <v>431</v>
      </c>
      <c r="G1357" s="5">
        <v>441</v>
      </c>
    </row>
    <row r="1358" spans="1:7" x14ac:dyDescent="0.2">
      <c r="A1358" t="s">
        <v>537</v>
      </c>
      <c r="B1358" t="s">
        <v>538</v>
      </c>
      <c r="C1358" t="s">
        <v>549</v>
      </c>
      <c r="D1358" t="str">
        <f t="shared" si="21"/>
        <v>10</v>
      </c>
      <c r="E1358" t="s">
        <v>437</v>
      </c>
      <c r="F1358" t="s">
        <v>412</v>
      </c>
      <c r="G1358" s="5">
        <v>29</v>
      </c>
    </row>
    <row r="1359" spans="1:7" x14ac:dyDescent="0.2">
      <c r="A1359" t="s">
        <v>537</v>
      </c>
      <c r="B1359" t="s">
        <v>538</v>
      </c>
      <c r="C1359" t="s">
        <v>549</v>
      </c>
      <c r="D1359" t="str">
        <f t="shared" si="21"/>
        <v>10</v>
      </c>
      <c r="E1359" t="s">
        <v>404</v>
      </c>
      <c r="F1359" t="s">
        <v>412</v>
      </c>
      <c r="G1359" s="5">
        <v>116</v>
      </c>
    </row>
    <row r="1360" spans="1:7" x14ac:dyDescent="0.2">
      <c r="A1360" t="s">
        <v>537</v>
      </c>
      <c r="B1360" t="s">
        <v>538</v>
      </c>
      <c r="C1360" t="s">
        <v>549</v>
      </c>
      <c r="D1360" t="str">
        <f t="shared" si="21"/>
        <v>10</v>
      </c>
      <c r="E1360" t="s">
        <v>324</v>
      </c>
      <c r="F1360" t="s">
        <v>412</v>
      </c>
      <c r="G1360" s="5">
        <v>939</v>
      </c>
    </row>
    <row r="1361" spans="1:7" x14ac:dyDescent="0.2">
      <c r="A1361" t="s">
        <v>537</v>
      </c>
      <c r="B1361" t="s">
        <v>538</v>
      </c>
      <c r="C1361" t="s">
        <v>549</v>
      </c>
      <c r="D1361" t="str">
        <f t="shared" si="21"/>
        <v>10</v>
      </c>
      <c r="E1361" t="s">
        <v>324</v>
      </c>
      <c r="F1361" t="s">
        <v>431</v>
      </c>
      <c r="G1361" s="5">
        <v>67</v>
      </c>
    </row>
    <row r="1362" spans="1:7" x14ac:dyDescent="0.2">
      <c r="A1362" t="s">
        <v>537</v>
      </c>
      <c r="B1362" t="s">
        <v>538</v>
      </c>
      <c r="C1362" t="s">
        <v>549</v>
      </c>
      <c r="D1362" t="str">
        <f t="shared" si="21"/>
        <v>10</v>
      </c>
      <c r="E1362" t="s">
        <v>325</v>
      </c>
      <c r="F1362" t="s">
        <v>412</v>
      </c>
      <c r="G1362" s="5">
        <v>13</v>
      </c>
    </row>
    <row r="1363" spans="1:7" x14ac:dyDescent="0.2">
      <c r="A1363" t="s">
        <v>537</v>
      </c>
      <c r="B1363" t="s">
        <v>538</v>
      </c>
      <c r="C1363" t="s">
        <v>549</v>
      </c>
      <c r="D1363" t="str">
        <f t="shared" si="21"/>
        <v>10</v>
      </c>
      <c r="E1363" t="s">
        <v>326</v>
      </c>
      <c r="F1363" t="s">
        <v>412</v>
      </c>
      <c r="G1363" s="5">
        <v>976</v>
      </c>
    </row>
    <row r="1364" spans="1:7" x14ac:dyDescent="0.2">
      <c r="A1364" t="s">
        <v>537</v>
      </c>
      <c r="B1364" t="s">
        <v>538</v>
      </c>
      <c r="C1364" t="s">
        <v>549</v>
      </c>
      <c r="D1364" t="str">
        <f t="shared" si="21"/>
        <v>10</v>
      </c>
      <c r="E1364" t="s">
        <v>326</v>
      </c>
      <c r="F1364" t="s">
        <v>431</v>
      </c>
      <c r="G1364" s="5">
        <v>69</v>
      </c>
    </row>
    <row r="1365" spans="1:7" x14ac:dyDescent="0.2">
      <c r="A1365" t="s">
        <v>537</v>
      </c>
      <c r="B1365" t="s">
        <v>538</v>
      </c>
      <c r="C1365" t="s">
        <v>549</v>
      </c>
      <c r="D1365" t="str">
        <f t="shared" si="21"/>
        <v>11</v>
      </c>
      <c r="E1365" t="s">
        <v>344</v>
      </c>
      <c r="F1365" t="s">
        <v>412</v>
      </c>
      <c r="G1365" s="5">
        <v>5</v>
      </c>
    </row>
    <row r="1366" spans="1:7" x14ac:dyDescent="0.2">
      <c r="A1366" t="s">
        <v>537</v>
      </c>
      <c r="B1366" t="s">
        <v>538</v>
      </c>
      <c r="C1366" t="s">
        <v>549</v>
      </c>
      <c r="D1366" t="str">
        <f t="shared" si="21"/>
        <v>11</v>
      </c>
      <c r="E1366" t="s">
        <v>489</v>
      </c>
      <c r="F1366" t="s">
        <v>412</v>
      </c>
      <c r="G1366" s="5">
        <v>20</v>
      </c>
    </row>
    <row r="1367" spans="1:7" x14ac:dyDescent="0.2">
      <c r="A1367" t="s">
        <v>537</v>
      </c>
      <c r="B1367" t="s">
        <v>538</v>
      </c>
      <c r="C1367" t="s">
        <v>549</v>
      </c>
      <c r="D1367" t="str">
        <f t="shared" si="21"/>
        <v>11</v>
      </c>
      <c r="E1367" t="s">
        <v>405</v>
      </c>
      <c r="F1367" t="s">
        <v>412</v>
      </c>
      <c r="G1367" s="5">
        <v>193</v>
      </c>
    </row>
    <row r="1368" spans="1:7" x14ac:dyDescent="0.2">
      <c r="A1368" t="s">
        <v>537</v>
      </c>
      <c r="B1368" t="s">
        <v>538</v>
      </c>
      <c r="C1368" t="s">
        <v>549</v>
      </c>
      <c r="D1368" t="str">
        <f t="shared" si="21"/>
        <v>11</v>
      </c>
      <c r="E1368" t="s">
        <v>327</v>
      </c>
      <c r="F1368" t="s">
        <v>412</v>
      </c>
      <c r="G1368" s="5">
        <v>3</v>
      </c>
    </row>
    <row r="1369" spans="1:7" x14ac:dyDescent="0.2">
      <c r="A1369" t="s">
        <v>537</v>
      </c>
      <c r="B1369" t="s">
        <v>538</v>
      </c>
      <c r="C1369" t="s">
        <v>549</v>
      </c>
      <c r="D1369" t="str">
        <f t="shared" si="21"/>
        <v>11</v>
      </c>
      <c r="E1369" t="s">
        <v>328</v>
      </c>
      <c r="F1369" t="s">
        <v>412</v>
      </c>
      <c r="G1369" s="5">
        <v>25</v>
      </c>
    </row>
    <row r="1370" spans="1:7" x14ac:dyDescent="0.2">
      <c r="A1370" t="s">
        <v>537</v>
      </c>
      <c r="B1370" t="s">
        <v>538</v>
      </c>
      <c r="C1370" t="s">
        <v>549</v>
      </c>
      <c r="D1370" t="str">
        <f t="shared" si="21"/>
        <v>11</v>
      </c>
      <c r="E1370" t="s">
        <v>517</v>
      </c>
      <c r="F1370" t="s">
        <v>412</v>
      </c>
      <c r="G1370" s="5">
        <v>20</v>
      </c>
    </row>
    <row r="1371" spans="1:7" x14ac:dyDescent="0.2">
      <c r="A1371" t="s">
        <v>537</v>
      </c>
      <c r="B1371" t="s">
        <v>538</v>
      </c>
      <c r="C1371" t="s">
        <v>549</v>
      </c>
      <c r="D1371" t="str">
        <f t="shared" si="21"/>
        <v>11</v>
      </c>
      <c r="E1371" t="s">
        <v>330</v>
      </c>
      <c r="F1371" t="s">
        <v>412</v>
      </c>
      <c r="G1371" s="5">
        <v>17</v>
      </c>
    </row>
    <row r="1372" spans="1:7" x14ac:dyDescent="0.2">
      <c r="A1372" t="s">
        <v>537</v>
      </c>
      <c r="B1372" t="s">
        <v>538</v>
      </c>
      <c r="C1372" t="s">
        <v>549</v>
      </c>
      <c r="D1372" t="str">
        <f t="shared" si="21"/>
        <v>11</v>
      </c>
      <c r="E1372" t="s">
        <v>331</v>
      </c>
      <c r="F1372" t="s">
        <v>412</v>
      </c>
      <c r="G1372" s="5">
        <v>5</v>
      </c>
    </row>
    <row r="1373" spans="1:7" x14ac:dyDescent="0.2">
      <c r="A1373" t="s">
        <v>537</v>
      </c>
      <c r="B1373" t="s">
        <v>538</v>
      </c>
      <c r="C1373" t="s">
        <v>549</v>
      </c>
      <c r="D1373" t="str">
        <f t="shared" si="21"/>
        <v>11</v>
      </c>
      <c r="E1373" t="s">
        <v>492</v>
      </c>
      <c r="F1373" t="s">
        <v>412</v>
      </c>
      <c r="G1373" s="5">
        <v>11</v>
      </c>
    </row>
    <row r="1374" spans="1:7" x14ac:dyDescent="0.2">
      <c r="A1374" t="s">
        <v>537</v>
      </c>
      <c r="B1374" t="s">
        <v>538</v>
      </c>
      <c r="C1374" t="s">
        <v>549</v>
      </c>
      <c r="D1374" t="str">
        <f t="shared" si="21"/>
        <v>11</v>
      </c>
      <c r="E1374" t="s">
        <v>474</v>
      </c>
      <c r="F1374" t="s">
        <v>455</v>
      </c>
      <c r="G1374" s="5">
        <v>100</v>
      </c>
    </row>
    <row r="1375" spans="1:7" x14ac:dyDescent="0.2">
      <c r="A1375" t="s">
        <v>537</v>
      </c>
      <c r="B1375" t="s">
        <v>538</v>
      </c>
      <c r="C1375" t="s">
        <v>549</v>
      </c>
      <c r="D1375" t="str">
        <f t="shared" si="21"/>
        <v>11</v>
      </c>
      <c r="E1375" t="s">
        <v>495</v>
      </c>
      <c r="F1375" t="s">
        <v>455</v>
      </c>
      <c r="G1375" s="5">
        <v>50</v>
      </c>
    </row>
    <row r="1376" spans="1:7" x14ac:dyDescent="0.2">
      <c r="A1376" t="s">
        <v>537</v>
      </c>
      <c r="B1376" t="s">
        <v>538</v>
      </c>
      <c r="C1376" t="s">
        <v>549</v>
      </c>
      <c r="D1376" t="str">
        <f t="shared" si="21"/>
        <v>12</v>
      </c>
      <c r="E1376" t="s">
        <v>336</v>
      </c>
      <c r="F1376" t="s">
        <v>412</v>
      </c>
      <c r="G1376" s="5">
        <v>10</v>
      </c>
    </row>
    <row r="1377" spans="1:7" x14ac:dyDescent="0.2">
      <c r="A1377" t="s">
        <v>537</v>
      </c>
      <c r="B1377" t="s">
        <v>538</v>
      </c>
      <c r="C1377" t="s">
        <v>549</v>
      </c>
      <c r="D1377" t="str">
        <f t="shared" si="21"/>
        <v>14</v>
      </c>
      <c r="E1377" t="s">
        <v>337</v>
      </c>
      <c r="F1377" t="s">
        <v>412</v>
      </c>
      <c r="G1377" s="5">
        <v>50</v>
      </c>
    </row>
    <row r="1378" spans="1:7" x14ac:dyDescent="0.2">
      <c r="A1378" t="s">
        <v>537</v>
      </c>
      <c r="B1378" t="s">
        <v>538</v>
      </c>
      <c r="C1378" t="s">
        <v>549</v>
      </c>
      <c r="D1378" t="str">
        <f t="shared" si="21"/>
        <v>16</v>
      </c>
      <c r="E1378" t="s">
        <v>443</v>
      </c>
      <c r="F1378" t="s">
        <v>412</v>
      </c>
      <c r="G1378" s="5">
        <v>-1495.309</v>
      </c>
    </row>
    <row r="1379" spans="1:7" x14ac:dyDescent="0.2">
      <c r="A1379" t="s">
        <v>537</v>
      </c>
      <c r="B1379" t="s">
        <v>538</v>
      </c>
      <c r="C1379" t="s">
        <v>549</v>
      </c>
      <c r="D1379" t="str">
        <f t="shared" si="21"/>
        <v>16</v>
      </c>
      <c r="E1379" t="s">
        <v>382</v>
      </c>
      <c r="F1379" t="s">
        <v>412</v>
      </c>
      <c r="G1379" s="5">
        <v>-193</v>
      </c>
    </row>
    <row r="1380" spans="1:7" x14ac:dyDescent="0.2">
      <c r="A1380" t="s">
        <v>537</v>
      </c>
      <c r="B1380" t="s">
        <v>538</v>
      </c>
      <c r="C1380" t="s">
        <v>549</v>
      </c>
      <c r="D1380" t="str">
        <f t="shared" si="21"/>
        <v>17</v>
      </c>
      <c r="E1380" t="s">
        <v>339</v>
      </c>
      <c r="F1380" t="s">
        <v>412</v>
      </c>
      <c r="G1380" s="5">
        <v>-50</v>
      </c>
    </row>
    <row r="1381" spans="1:7" x14ac:dyDescent="0.2">
      <c r="A1381" t="s">
        <v>537</v>
      </c>
      <c r="B1381" t="s">
        <v>538</v>
      </c>
      <c r="C1381" t="s">
        <v>550</v>
      </c>
      <c r="D1381" t="str">
        <f t="shared" si="21"/>
        <v>10</v>
      </c>
      <c r="E1381" t="s">
        <v>320</v>
      </c>
      <c r="F1381" t="s">
        <v>412</v>
      </c>
      <c r="G1381" s="5">
        <v>8669</v>
      </c>
    </row>
    <row r="1382" spans="1:7" x14ac:dyDescent="0.2">
      <c r="A1382" t="s">
        <v>537</v>
      </c>
      <c r="B1382" t="s">
        <v>538</v>
      </c>
      <c r="C1382" t="s">
        <v>550</v>
      </c>
      <c r="D1382" t="str">
        <f t="shared" si="21"/>
        <v>10</v>
      </c>
      <c r="E1382" t="s">
        <v>320</v>
      </c>
      <c r="F1382" t="s">
        <v>431</v>
      </c>
      <c r="G1382" s="5">
        <v>382</v>
      </c>
    </row>
    <row r="1383" spans="1:7" x14ac:dyDescent="0.2">
      <c r="A1383" t="s">
        <v>537</v>
      </c>
      <c r="B1383" t="s">
        <v>538</v>
      </c>
      <c r="C1383" t="s">
        <v>550</v>
      </c>
      <c r="D1383" t="str">
        <f t="shared" si="21"/>
        <v>10</v>
      </c>
      <c r="E1383" t="s">
        <v>486</v>
      </c>
      <c r="F1383" t="s">
        <v>412</v>
      </c>
      <c r="G1383" s="5">
        <v>183</v>
      </c>
    </row>
    <row r="1384" spans="1:7" x14ac:dyDescent="0.2">
      <c r="A1384" t="s">
        <v>537</v>
      </c>
      <c r="B1384" t="s">
        <v>538</v>
      </c>
      <c r="C1384" t="s">
        <v>550</v>
      </c>
      <c r="D1384" t="str">
        <f t="shared" si="21"/>
        <v>10</v>
      </c>
      <c r="E1384" t="s">
        <v>437</v>
      </c>
      <c r="F1384" t="s">
        <v>412</v>
      </c>
      <c r="G1384" s="5">
        <v>46</v>
      </c>
    </row>
    <row r="1385" spans="1:7" x14ac:dyDescent="0.2">
      <c r="A1385" t="s">
        <v>537</v>
      </c>
      <c r="B1385" t="s">
        <v>538</v>
      </c>
      <c r="C1385" t="s">
        <v>550</v>
      </c>
      <c r="D1385" t="str">
        <f t="shared" si="21"/>
        <v>10</v>
      </c>
      <c r="E1385" t="s">
        <v>324</v>
      </c>
      <c r="F1385" t="s">
        <v>412</v>
      </c>
      <c r="G1385" s="5">
        <v>1424</v>
      </c>
    </row>
    <row r="1386" spans="1:7" x14ac:dyDescent="0.2">
      <c r="A1386" t="s">
        <v>537</v>
      </c>
      <c r="B1386" t="s">
        <v>538</v>
      </c>
      <c r="C1386" t="s">
        <v>550</v>
      </c>
      <c r="D1386" t="str">
        <f t="shared" si="21"/>
        <v>10</v>
      </c>
      <c r="E1386" t="s">
        <v>324</v>
      </c>
      <c r="F1386" t="s">
        <v>431</v>
      </c>
      <c r="G1386" s="5">
        <v>61</v>
      </c>
    </row>
    <row r="1387" spans="1:7" x14ac:dyDescent="0.2">
      <c r="A1387" t="s">
        <v>537</v>
      </c>
      <c r="B1387" t="s">
        <v>538</v>
      </c>
      <c r="C1387" t="s">
        <v>550</v>
      </c>
      <c r="D1387" t="str">
        <f t="shared" si="21"/>
        <v>10</v>
      </c>
      <c r="E1387" t="s">
        <v>325</v>
      </c>
      <c r="F1387" t="s">
        <v>412</v>
      </c>
      <c r="G1387" s="5">
        <v>21</v>
      </c>
    </row>
    <row r="1388" spans="1:7" x14ac:dyDescent="0.2">
      <c r="A1388" t="s">
        <v>537</v>
      </c>
      <c r="B1388" t="s">
        <v>538</v>
      </c>
      <c r="C1388" t="s">
        <v>550</v>
      </c>
      <c r="D1388" t="str">
        <f t="shared" si="21"/>
        <v>10</v>
      </c>
      <c r="E1388" t="s">
        <v>326</v>
      </c>
      <c r="F1388" t="s">
        <v>412</v>
      </c>
      <c r="G1388" s="5">
        <v>1455</v>
      </c>
    </row>
    <row r="1389" spans="1:7" x14ac:dyDescent="0.2">
      <c r="A1389" t="s">
        <v>537</v>
      </c>
      <c r="B1389" t="s">
        <v>538</v>
      </c>
      <c r="C1389" t="s">
        <v>550</v>
      </c>
      <c r="D1389" t="str">
        <f t="shared" si="21"/>
        <v>10</v>
      </c>
      <c r="E1389" t="s">
        <v>326</v>
      </c>
      <c r="F1389" t="s">
        <v>431</v>
      </c>
      <c r="G1389" s="5">
        <v>63</v>
      </c>
    </row>
    <row r="1390" spans="1:7" x14ac:dyDescent="0.2">
      <c r="A1390" t="s">
        <v>537</v>
      </c>
      <c r="B1390" t="s">
        <v>538</v>
      </c>
      <c r="C1390" t="s">
        <v>550</v>
      </c>
      <c r="D1390" t="str">
        <f t="shared" si="21"/>
        <v>11</v>
      </c>
      <c r="E1390" t="s">
        <v>344</v>
      </c>
      <c r="F1390" t="s">
        <v>412</v>
      </c>
      <c r="G1390" s="5">
        <v>20</v>
      </c>
    </row>
    <row r="1391" spans="1:7" x14ac:dyDescent="0.2">
      <c r="A1391" t="s">
        <v>537</v>
      </c>
      <c r="B1391" t="s">
        <v>538</v>
      </c>
      <c r="C1391" t="s">
        <v>550</v>
      </c>
      <c r="D1391" t="str">
        <f t="shared" si="21"/>
        <v>11</v>
      </c>
      <c r="E1391" t="s">
        <v>489</v>
      </c>
      <c r="F1391" t="s">
        <v>412</v>
      </c>
      <c r="G1391" s="5">
        <v>36</v>
      </c>
    </row>
    <row r="1392" spans="1:7" x14ac:dyDescent="0.2">
      <c r="A1392" t="s">
        <v>537</v>
      </c>
      <c r="B1392" t="s">
        <v>538</v>
      </c>
      <c r="C1392" t="s">
        <v>550</v>
      </c>
      <c r="D1392" t="str">
        <f t="shared" si="21"/>
        <v>11</v>
      </c>
      <c r="E1392" t="s">
        <v>405</v>
      </c>
      <c r="F1392" t="s">
        <v>412</v>
      </c>
      <c r="G1392" s="5">
        <v>240</v>
      </c>
    </row>
    <row r="1393" spans="1:7" x14ac:dyDescent="0.2">
      <c r="A1393" t="s">
        <v>537</v>
      </c>
      <c r="B1393" t="s">
        <v>538</v>
      </c>
      <c r="C1393" t="s">
        <v>550</v>
      </c>
      <c r="D1393" t="str">
        <f t="shared" si="21"/>
        <v>11</v>
      </c>
      <c r="E1393" t="s">
        <v>328</v>
      </c>
      <c r="F1393" t="s">
        <v>412</v>
      </c>
      <c r="G1393" s="5">
        <v>40</v>
      </c>
    </row>
    <row r="1394" spans="1:7" x14ac:dyDescent="0.2">
      <c r="A1394" t="s">
        <v>537</v>
      </c>
      <c r="B1394" t="s">
        <v>538</v>
      </c>
      <c r="C1394" t="s">
        <v>550</v>
      </c>
      <c r="D1394" t="str">
        <f t="shared" si="21"/>
        <v>11</v>
      </c>
      <c r="E1394" t="s">
        <v>360</v>
      </c>
      <c r="F1394" t="s">
        <v>412</v>
      </c>
      <c r="G1394" s="5">
        <v>8</v>
      </c>
    </row>
    <row r="1395" spans="1:7" x14ac:dyDescent="0.2">
      <c r="A1395" t="s">
        <v>537</v>
      </c>
      <c r="B1395" t="s">
        <v>538</v>
      </c>
      <c r="C1395" t="s">
        <v>550</v>
      </c>
      <c r="D1395" t="str">
        <f t="shared" si="21"/>
        <v>11</v>
      </c>
      <c r="E1395" t="s">
        <v>330</v>
      </c>
      <c r="F1395" t="s">
        <v>412</v>
      </c>
      <c r="G1395" s="5">
        <v>20</v>
      </c>
    </row>
    <row r="1396" spans="1:7" x14ac:dyDescent="0.2">
      <c r="A1396" t="s">
        <v>537</v>
      </c>
      <c r="B1396" t="s">
        <v>538</v>
      </c>
      <c r="C1396" t="s">
        <v>550</v>
      </c>
      <c r="D1396" t="str">
        <f t="shared" si="21"/>
        <v>11</v>
      </c>
      <c r="E1396" t="s">
        <v>492</v>
      </c>
      <c r="F1396" t="s">
        <v>412</v>
      </c>
      <c r="G1396" s="5">
        <v>15</v>
      </c>
    </row>
    <row r="1397" spans="1:7" x14ac:dyDescent="0.2">
      <c r="A1397" t="s">
        <v>537</v>
      </c>
      <c r="B1397" t="s">
        <v>538</v>
      </c>
      <c r="C1397" t="s">
        <v>550</v>
      </c>
      <c r="D1397" t="str">
        <f t="shared" si="21"/>
        <v>11</v>
      </c>
      <c r="E1397" t="s">
        <v>474</v>
      </c>
      <c r="F1397" t="s">
        <v>455</v>
      </c>
      <c r="G1397" s="5">
        <v>130</v>
      </c>
    </row>
    <row r="1398" spans="1:7" x14ac:dyDescent="0.2">
      <c r="A1398" t="s">
        <v>537</v>
      </c>
      <c r="B1398" t="s">
        <v>538</v>
      </c>
      <c r="C1398" t="s">
        <v>550</v>
      </c>
      <c r="D1398" t="str">
        <f t="shared" si="21"/>
        <v>11</v>
      </c>
      <c r="E1398" t="s">
        <v>495</v>
      </c>
      <c r="F1398" t="s">
        <v>455</v>
      </c>
      <c r="G1398" s="5">
        <v>45</v>
      </c>
    </row>
    <row r="1399" spans="1:7" x14ac:dyDescent="0.2">
      <c r="A1399" t="s">
        <v>537</v>
      </c>
      <c r="B1399" t="s">
        <v>538</v>
      </c>
      <c r="C1399" t="s">
        <v>550</v>
      </c>
      <c r="D1399" t="str">
        <f t="shared" si="21"/>
        <v>12</v>
      </c>
      <c r="E1399" t="s">
        <v>336</v>
      </c>
      <c r="F1399" t="s">
        <v>412</v>
      </c>
      <c r="G1399" s="5">
        <v>30</v>
      </c>
    </row>
    <row r="1400" spans="1:7" x14ac:dyDescent="0.2">
      <c r="A1400" t="s">
        <v>537</v>
      </c>
      <c r="B1400" t="s">
        <v>538</v>
      </c>
      <c r="C1400" t="s">
        <v>550</v>
      </c>
      <c r="D1400" t="str">
        <f t="shared" si="21"/>
        <v>14</v>
      </c>
      <c r="E1400" t="s">
        <v>337</v>
      </c>
      <c r="F1400" t="s">
        <v>412</v>
      </c>
      <c r="G1400" s="5">
        <v>30</v>
      </c>
    </row>
    <row r="1401" spans="1:7" x14ac:dyDescent="0.2">
      <c r="A1401" t="s">
        <v>537</v>
      </c>
      <c r="B1401" t="s">
        <v>538</v>
      </c>
      <c r="C1401" t="s">
        <v>550</v>
      </c>
      <c r="D1401" t="str">
        <f t="shared" si="21"/>
        <v>14</v>
      </c>
      <c r="E1401" t="s">
        <v>337</v>
      </c>
      <c r="F1401" t="s">
        <v>455</v>
      </c>
      <c r="G1401" s="5">
        <v>15</v>
      </c>
    </row>
    <row r="1402" spans="1:7" x14ac:dyDescent="0.2">
      <c r="A1402" t="s">
        <v>537</v>
      </c>
      <c r="B1402" t="s">
        <v>538</v>
      </c>
      <c r="C1402" t="s">
        <v>550</v>
      </c>
      <c r="D1402" t="str">
        <f t="shared" si="21"/>
        <v>16</v>
      </c>
      <c r="E1402" t="s">
        <v>443</v>
      </c>
      <c r="F1402" t="s">
        <v>412</v>
      </c>
      <c r="G1402" s="5">
        <v>-2453.2339999999999</v>
      </c>
    </row>
    <row r="1403" spans="1:7" x14ac:dyDescent="0.2">
      <c r="A1403" t="s">
        <v>537</v>
      </c>
      <c r="B1403" t="s">
        <v>538</v>
      </c>
      <c r="C1403" t="s">
        <v>550</v>
      </c>
      <c r="D1403" t="str">
        <f t="shared" si="21"/>
        <v>16</v>
      </c>
      <c r="E1403" t="s">
        <v>382</v>
      </c>
      <c r="F1403" t="s">
        <v>412</v>
      </c>
      <c r="G1403" s="5">
        <v>-240</v>
      </c>
    </row>
    <row r="1404" spans="1:7" x14ac:dyDescent="0.2">
      <c r="A1404" t="s">
        <v>537</v>
      </c>
      <c r="B1404" t="s">
        <v>538</v>
      </c>
      <c r="C1404" t="s">
        <v>550</v>
      </c>
      <c r="D1404" t="str">
        <f t="shared" si="21"/>
        <v>17</v>
      </c>
      <c r="E1404" t="s">
        <v>339</v>
      </c>
      <c r="F1404" t="s">
        <v>412</v>
      </c>
      <c r="G1404" s="5">
        <v>-30</v>
      </c>
    </row>
    <row r="1405" spans="1:7" x14ac:dyDescent="0.2">
      <c r="A1405" t="s">
        <v>537</v>
      </c>
      <c r="B1405" t="s">
        <v>538</v>
      </c>
      <c r="C1405" t="s">
        <v>550</v>
      </c>
      <c r="D1405" t="str">
        <f t="shared" si="21"/>
        <v>17</v>
      </c>
      <c r="E1405" t="s">
        <v>339</v>
      </c>
      <c r="F1405" t="s">
        <v>455</v>
      </c>
      <c r="G1405" s="5">
        <v>-15</v>
      </c>
    </row>
    <row r="1406" spans="1:7" x14ac:dyDescent="0.2">
      <c r="A1406" t="s">
        <v>551</v>
      </c>
      <c r="B1406" t="s">
        <v>552</v>
      </c>
      <c r="C1406" t="s">
        <v>553</v>
      </c>
      <c r="D1406" t="str">
        <f t="shared" si="21"/>
        <v>10</v>
      </c>
      <c r="E1406" t="s">
        <v>320</v>
      </c>
      <c r="F1406" t="s">
        <v>554</v>
      </c>
      <c r="G1406" s="5">
        <v>1097</v>
      </c>
    </row>
    <row r="1407" spans="1:7" x14ac:dyDescent="0.2">
      <c r="A1407" t="s">
        <v>551</v>
      </c>
      <c r="B1407" t="s">
        <v>552</v>
      </c>
      <c r="C1407" t="s">
        <v>553</v>
      </c>
      <c r="D1407" t="str">
        <f t="shared" si="21"/>
        <v>10</v>
      </c>
      <c r="E1407" t="s">
        <v>320</v>
      </c>
      <c r="F1407" t="s">
        <v>555</v>
      </c>
      <c r="G1407" s="5">
        <v>482</v>
      </c>
    </row>
    <row r="1408" spans="1:7" x14ac:dyDescent="0.2">
      <c r="A1408" t="s">
        <v>551</v>
      </c>
      <c r="B1408" t="s">
        <v>552</v>
      </c>
      <c r="C1408" t="s">
        <v>553</v>
      </c>
      <c r="D1408" t="str">
        <f t="shared" si="21"/>
        <v>10</v>
      </c>
      <c r="E1408" t="s">
        <v>320</v>
      </c>
      <c r="F1408" t="s">
        <v>424</v>
      </c>
      <c r="G1408" s="5">
        <v>520</v>
      </c>
    </row>
    <row r="1409" spans="1:7" x14ac:dyDescent="0.2">
      <c r="A1409" t="s">
        <v>551</v>
      </c>
      <c r="B1409" t="s">
        <v>552</v>
      </c>
      <c r="C1409" t="s">
        <v>553</v>
      </c>
      <c r="D1409" t="str">
        <f t="shared" si="21"/>
        <v>10</v>
      </c>
      <c r="E1409" t="s">
        <v>320</v>
      </c>
      <c r="F1409" t="s">
        <v>466</v>
      </c>
      <c r="G1409" s="5">
        <v>1288</v>
      </c>
    </row>
    <row r="1410" spans="1:7" x14ac:dyDescent="0.2">
      <c r="A1410" t="s">
        <v>551</v>
      </c>
      <c r="B1410" t="s">
        <v>552</v>
      </c>
      <c r="C1410" t="s">
        <v>553</v>
      </c>
      <c r="D1410" t="str">
        <f t="shared" si="21"/>
        <v>10</v>
      </c>
      <c r="E1410" t="s">
        <v>320</v>
      </c>
      <c r="F1410" t="s">
        <v>556</v>
      </c>
      <c r="G1410" s="5">
        <v>1224</v>
      </c>
    </row>
    <row r="1411" spans="1:7" x14ac:dyDescent="0.2">
      <c r="A1411" t="s">
        <v>551</v>
      </c>
      <c r="B1411" t="s">
        <v>552</v>
      </c>
      <c r="C1411" t="s">
        <v>553</v>
      </c>
      <c r="D1411" t="str">
        <f t="shared" ref="D1411:D1474" si="22">LEFT(E1411,2)</f>
        <v>10</v>
      </c>
      <c r="E1411" t="s">
        <v>524</v>
      </c>
      <c r="F1411" t="s">
        <v>556</v>
      </c>
      <c r="G1411" s="5">
        <v>25</v>
      </c>
    </row>
    <row r="1412" spans="1:7" x14ac:dyDescent="0.2">
      <c r="A1412" t="s">
        <v>551</v>
      </c>
      <c r="B1412" t="s">
        <v>552</v>
      </c>
      <c r="C1412" t="s">
        <v>553</v>
      </c>
      <c r="D1412" t="str">
        <f t="shared" si="22"/>
        <v>10</v>
      </c>
      <c r="E1412" t="s">
        <v>436</v>
      </c>
      <c r="F1412" t="s">
        <v>554</v>
      </c>
      <c r="G1412" s="5">
        <v>31</v>
      </c>
    </row>
    <row r="1413" spans="1:7" x14ac:dyDescent="0.2">
      <c r="A1413" t="s">
        <v>551</v>
      </c>
      <c r="B1413" t="s">
        <v>552</v>
      </c>
      <c r="C1413" t="s">
        <v>553</v>
      </c>
      <c r="D1413" t="str">
        <f t="shared" si="22"/>
        <v>10</v>
      </c>
      <c r="E1413" t="s">
        <v>436</v>
      </c>
      <c r="F1413" t="s">
        <v>414</v>
      </c>
      <c r="G1413" s="5">
        <v>88</v>
      </c>
    </row>
    <row r="1414" spans="1:7" x14ac:dyDescent="0.2">
      <c r="A1414" t="s">
        <v>551</v>
      </c>
      <c r="B1414" t="s">
        <v>552</v>
      </c>
      <c r="C1414" t="s">
        <v>553</v>
      </c>
      <c r="D1414" t="str">
        <f t="shared" si="22"/>
        <v>10</v>
      </c>
      <c r="E1414" t="s">
        <v>436</v>
      </c>
      <c r="F1414" t="s">
        <v>556</v>
      </c>
      <c r="G1414" s="5">
        <v>128</v>
      </c>
    </row>
    <row r="1415" spans="1:7" x14ac:dyDescent="0.2">
      <c r="A1415" t="s">
        <v>551</v>
      </c>
      <c r="B1415" t="s">
        <v>552</v>
      </c>
      <c r="C1415" t="s">
        <v>553</v>
      </c>
      <c r="D1415" t="str">
        <f t="shared" si="22"/>
        <v>10</v>
      </c>
      <c r="E1415" t="s">
        <v>557</v>
      </c>
      <c r="F1415" t="s">
        <v>466</v>
      </c>
      <c r="G1415" s="5">
        <v>60</v>
      </c>
    </row>
    <row r="1416" spans="1:7" x14ac:dyDescent="0.2">
      <c r="A1416" t="s">
        <v>551</v>
      </c>
      <c r="B1416" t="s">
        <v>552</v>
      </c>
      <c r="C1416" t="s">
        <v>553</v>
      </c>
      <c r="D1416" t="str">
        <f t="shared" si="22"/>
        <v>10</v>
      </c>
      <c r="E1416" t="s">
        <v>324</v>
      </c>
      <c r="F1416" t="s">
        <v>554</v>
      </c>
      <c r="G1416" s="5">
        <v>180</v>
      </c>
    </row>
    <row r="1417" spans="1:7" x14ac:dyDescent="0.2">
      <c r="A1417" t="s">
        <v>551</v>
      </c>
      <c r="B1417" t="s">
        <v>552</v>
      </c>
      <c r="C1417" t="s">
        <v>553</v>
      </c>
      <c r="D1417" t="str">
        <f t="shared" si="22"/>
        <v>10</v>
      </c>
      <c r="E1417" t="s">
        <v>324</v>
      </c>
      <c r="F1417" t="s">
        <v>414</v>
      </c>
      <c r="G1417" s="5">
        <v>14</v>
      </c>
    </row>
    <row r="1418" spans="1:7" x14ac:dyDescent="0.2">
      <c r="A1418" t="s">
        <v>551</v>
      </c>
      <c r="B1418" t="s">
        <v>552</v>
      </c>
      <c r="C1418" t="s">
        <v>553</v>
      </c>
      <c r="D1418" t="str">
        <f t="shared" si="22"/>
        <v>10</v>
      </c>
      <c r="E1418" t="s">
        <v>324</v>
      </c>
      <c r="F1418" t="s">
        <v>555</v>
      </c>
      <c r="G1418" s="5">
        <v>77</v>
      </c>
    </row>
    <row r="1419" spans="1:7" x14ac:dyDescent="0.2">
      <c r="A1419" t="s">
        <v>551</v>
      </c>
      <c r="B1419" t="s">
        <v>552</v>
      </c>
      <c r="C1419" t="s">
        <v>553</v>
      </c>
      <c r="D1419" t="str">
        <f t="shared" si="22"/>
        <v>10</v>
      </c>
      <c r="E1419" t="s">
        <v>324</v>
      </c>
      <c r="F1419" t="s">
        <v>424</v>
      </c>
      <c r="G1419" s="5">
        <v>83</v>
      </c>
    </row>
    <row r="1420" spans="1:7" x14ac:dyDescent="0.2">
      <c r="A1420" t="s">
        <v>551</v>
      </c>
      <c r="B1420" t="s">
        <v>552</v>
      </c>
      <c r="C1420" t="s">
        <v>553</v>
      </c>
      <c r="D1420" t="str">
        <f t="shared" si="22"/>
        <v>10</v>
      </c>
      <c r="E1420" t="s">
        <v>324</v>
      </c>
      <c r="F1420" t="s">
        <v>466</v>
      </c>
      <c r="G1420" s="5">
        <v>216</v>
      </c>
    </row>
    <row r="1421" spans="1:7" x14ac:dyDescent="0.2">
      <c r="A1421" t="s">
        <v>551</v>
      </c>
      <c r="B1421" t="s">
        <v>552</v>
      </c>
      <c r="C1421" t="s">
        <v>553</v>
      </c>
      <c r="D1421" t="str">
        <f t="shared" si="22"/>
        <v>10</v>
      </c>
      <c r="E1421" t="s">
        <v>324</v>
      </c>
      <c r="F1421" t="s">
        <v>556</v>
      </c>
      <c r="G1421" s="5">
        <v>220</v>
      </c>
    </row>
    <row r="1422" spans="1:7" x14ac:dyDescent="0.2">
      <c r="A1422" t="s">
        <v>551</v>
      </c>
      <c r="B1422" t="s">
        <v>552</v>
      </c>
      <c r="C1422" t="s">
        <v>553</v>
      </c>
      <c r="D1422" t="str">
        <f t="shared" si="22"/>
        <v>10</v>
      </c>
      <c r="E1422" t="s">
        <v>326</v>
      </c>
      <c r="F1422" t="s">
        <v>554</v>
      </c>
      <c r="G1422" s="5">
        <v>184</v>
      </c>
    </row>
    <row r="1423" spans="1:7" x14ac:dyDescent="0.2">
      <c r="A1423" t="s">
        <v>551</v>
      </c>
      <c r="B1423" t="s">
        <v>552</v>
      </c>
      <c r="C1423" t="s">
        <v>553</v>
      </c>
      <c r="D1423" t="str">
        <f t="shared" si="22"/>
        <v>10</v>
      </c>
      <c r="E1423" t="s">
        <v>326</v>
      </c>
      <c r="F1423" t="s">
        <v>414</v>
      </c>
      <c r="G1423" s="5">
        <v>14</v>
      </c>
    </row>
    <row r="1424" spans="1:7" x14ac:dyDescent="0.2">
      <c r="A1424" t="s">
        <v>551</v>
      </c>
      <c r="B1424" t="s">
        <v>552</v>
      </c>
      <c r="C1424" t="s">
        <v>553</v>
      </c>
      <c r="D1424" t="str">
        <f t="shared" si="22"/>
        <v>10</v>
      </c>
      <c r="E1424" t="s">
        <v>326</v>
      </c>
      <c r="F1424" t="s">
        <v>555</v>
      </c>
      <c r="G1424" s="5">
        <v>79</v>
      </c>
    </row>
    <row r="1425" spans="1:7" x14ac:dyDescent="0.2">
      <c r="A1425" t="s">
        <v>551</v>
      </c>
      <c r="B1425" t="s">
        <v>552</v>
      </c>
      <c r="C1425" t="s">
        <v>553</v>
      </c>
      <c r="D1425" t="str">
        <f t="shared" si="22"/>
        <v>10</v>
      </c>
      <c r="E1425" t="s">
        <v>326</v>
      </c>
      <c r="F1425" t="s">
        <v>424</v>
      </c>
      <c r="G1425" s="5">
        <v>85</v>
      </c>
    </row>
    <row r="1426" spans="1:7" x14ac:dyDescent="0.2">
      <c r="A1426" t="s">
        <v>551</v>
      </c>
      <c r="B1426" t="s">
        <v>552</v>
      </c>
      <c r="C1426" t="s">
        <v>553</v>
      </c>
      <c r="D1426" t="str">
        <f t="shared" si="22"/>
        <v>10</v>
      </c>
      <c r="E1426" t="s">
        <v>326</v>
      </c>
      <c r="F1426" t="s">
        <v>466</v>
      </c>
      <c r="G1426" s="5">
        <v>221</v>
      </c>
    </row>
    <row r="1427" spans="1:7" x14ac:dyDescent="0.2">
      <c r="A1427" t="s">
        <v>551</v>
      </c>
      <c r="B1427" t="s">
        <v>552</v>
      </c>
      <c r="C1427" t="s">
        <v>553</v>
      </c>
      <c r="D1427" t="str">
        <f t="shared" si="22"/>
        <v>10</v>
      </c>
      <c r="E1427" t="s">
        <v>326</v>
      </c>
      <c r="F1427" t="s">
        <v>556</v>
      </c>
      <c r="G1427" s="5">
        <v>225</v>
      </c>
    </row>
    <row r="1428" spans="1:7" x14ac:dyDescent="0.2">
      <c r="A1428" t="s">
        <v>551</v>
      </c>
      <c r="B1428" t="s">
        <v>552</v>
      </c>
      <c r="C1428" t="s">
        <v>553</v>
      </c>
      <c r="D1428" t="str">
        <f t="shared" si="22"/>
        <v>11</v>
      </c>
      <c r="E1428" t="s">
        <v>344</v>
      </c>
      <c r="F1428" t="s">
        <v>466</v>
      </c>
      <c r="G1428" s="5">
        <v>10</v>
      </c>
    </row>
    <row r="1429" spans="1:7" x14ac:dyDescent="0.2">
      <c r="A1429" t="s">
        <v>551</v>
      </c>
      <c r="B1429" t="s">
        <v>552</v>
      </c>
      <c r="C1429" t="s">
        <v>553</v>
      </c>
      <c r="D1429" t="str">
        <f t="shared" si="22"/>
        <v>11</v>
      </c>
      <c r="E1429" t="s">
        <v>405</v>
      </c>
      <c r="F1429" t="s">
        <v>466</v>
      </c>
      <c r="G1429" s="5">
        <v>5</v>
      </c>
    </row>
    <row r="1430" spans="1:7" x14ac:dyDescent="0.2">
      <c r="A1430" t="s">
        <v>551</v>
      </c>
      <c r="B1430" t="s">
        <v>552</v>
      </c>
      <c r="C1430" t="s">
        <v>553</v>
      </c>
      <c r="D1430" t="str">
        <f t="shared" si="22"/>
        <v>11</v>
      </c>
      <c r="E1430" t="s">
        <v>327</v>
      </c>
      <c r="F1430" t="s">
        <v>466</v>
      </c>
      <c r="G1430" s="5">
        <v>5</v>
      </c>
    </row>
    <row r="1431" spans="1:7" x14ac:dyDescent="0.2">
      <c r="A1431" t="s">
        <v>551</v>
      </c>
      <c r="B1431" t="s">
        <v>552</v>
      </c>
      <c r="C1431" t="s">
        <v>553</v>
      </c>
      <c r="D1431" t="str">
        <f t="shared" si="22"/>
        <v>11</v>
      </c>
      <c r="E1431" t="s">
        <v>328</v>
      </c>
      <c r="F1431" t="s">
        <v>466</v>
      </c>
      <c r="G1431" s="5">
        <v>30</v>
      </c>
    </row>
    <row r="1432" spans="1:7" x14ac:dyDescent="0.2">
      <c r="A1432" t="s">
        <v>551</v>
      </c>
      <c r="B1432" t="s">
        <v>552</v>
      </c>
      <c r="C1432" t="s">
        <v>553</v>
      </c>
      <c r="D1432" t="str">
        <f t="shared" si="22"/>
        <v>11</v>
      </c>
      <c r="E1432" t="s">
        <v>392</v>
      </c>
      <c r="F1432" t="s">
        <v>466</v>
      </c>
      <c r="G1432" s="5">
        <v>10</v>
      </c>
    </row>
    <row r="1433" spans="1:7" x14ac:dyDescent="0.2">
      <c r="A1433" t="s">
        <v>551</v>
      </c>
      <c r="B1433" t="s">
        <v>552</v>
      </c>
      <c r="C1433" t="s">
        <v>553</v>
      </c>
      <c r="D1433" t="str">
        <f t="shared" si="22"/>
        <v>11</v>
      </c>
      <c r="E1433" t="s">
        <v>360</v>
      </c>
      <c r="F1433" t="s">
        <v>466</v>
      </c>
      <c r="G1433" s="5">
        <v>29</v>
      </c>
    </row>
    <row r="1434" spans="1:7" x14ac:dyDescent="0.2">
      <c r="A1434" t="s">
        <v>551</v>
      </c>
      <c r="B1434" t="s">
        <v>552</v>
      </c>
      <c r="C1434" t="s">
        <v>553</v>
      </c>
      <c r="D1434" t="str">
        <f t="shared" si="22"/>
        <v>11</v>
      </c>
      <c r="E1434" t="s">
        <v>427</v>
      </c>
      <c r="F1434" t="s">
        <v>466</v>
      </c>
      <c r="G1434" s="5">
        <v>2</v>
      </c>
    </row>
    <row r="1435" spans="1:7" x14ac:dyDescent="0.2">
      <c r="A1435" t="s">
        <v>551</v>
      </c>
      <c r="B1435" t="s">
        <v>552</v>
      </c>
      <c r="C1435" t="s">
        <v>553</v>
      </c>
      <c r="D1435" t="str">
        <f t="shared" si="22"/>
        <v>11</v>
      </c>
      <c r="E1435" t="s">
        <v>330</v>
      </c>
      <c r="F1435" t="s">
        <v>466</v>
      </c>
      <c r="G1435" s="5">
        <v>14</v>
      </c>
    </row>
    <row r="1436" spans="1:7" x14ac:dyDescent="0.2">
      <c r="A1436" t="s">
        <v>551</v>
      </c>
      <c r="B1436" t="s">
        <v>552</v>
      </c>
      <c r="C1436" t="s">
        <v>553</v>
      </c>
      <c r="D1436" t="str">
        <f t="shared" si="22"/>
        <v>11</v>
      </c>
      <c r="E1436" t="s">
        <v>331</v>
      </c>
      <c r="F1436" t="s">
        <v>466</v>
      </c>
      <c r="G1436" s="5">
        <v>10</v>
      </c>
    </row>
    <row r="1437" spans="1:7" x14ac:dyDescent="0.2">
      <c r="A1437" t="s">
        <v>551</v>
      </c>
      <c r="B1437" t="s">
        <v>552</v>
      </c>
      <c r="C1437" t="s">
        <v>553</v>
      </c>
      <c r="D1437" t="str">
        <f t="shared" si="22"/>
        <v>11</v>
      </c>
      <c r="E1437" t="s">
        <v>332</v>
      </c>
      <c r="F1437" t="s">
        <v>466</v>
      </c>
      <c r="G1437" s="5">
        <v>8</v>
      </c>
    </row>
    <row r="1438" spans="1:7" x14ac:dyDescent="0.2">
      <c r="A1438" t="s">
        <v>551</v>
      </c>
      <c r="B1438" t="s">
        <v>552</v>
      </c>
      <c r="C1438" t="s">
        <v>553</v>
      </c>
      <c r="D1438" t="str">
        <f t="shared" si="22"/>
        <v>11</v>
      </c>
      <c r="E1438" t="s">
        <v>333</v>
      </c>
      <c r="F1438" t="s">
        <v>466</v>
      </c>
      <c r="G1438" s="5">
        <v>10</v>
      </c>
    </row>
    <row r="1439" spans="1:7" x14ac:dyDescent="0.2">
      <c r="A1439" t="s">
        <v>551</v>
      </c>
      <c r="B1439" t="s">
        <v>552</v>
      </c>
      <c r="C1439" t="s">
        <v>553</v>
      </c>
      <c r="D1439" t="str">
        <f t="shared" si="22"/>
        <v>11</v>
      </c>
      <c r="E1439" t="s">
        <v>334</v>
      </c>
      <c r="F1439" t="s">
        <v>466</v>
      </c>
      <c r="G1439" s="5">
        <v>19</v>
      </c>
    </row>
    <row r="1440" spans="1:7" x14ac:dyDescent="0.2">
      <c r="A1440" t="s">
        <v>551</v>
      </c>
      <c r="B1440" t="s">
        <v>552</v>
      </c>
      <c r="C1440" t="s">
        <v>553</v>
      </c>
      <c r="D1440" t="str">
        <f t="shared" si="22"/>
        <v>11</v>
      </c>
      <c r="E1440" t="s">
        <v>347</v>
      </c>
      <c r="F1440" t="s">
        <v>466</v>
      </c>
      <c r="G1440" s="5">
        <v>400</v>
      </c>
    </row>
    <row r="1441" spans="1:7" x14ac:dyDescent="0.2">
      <c r="A1441" t="s">
        <v>551</v>
      </c>
      <c r="B1441" t="s">
        <v>552</v>
      </c>
      <c r="C1441" t="s">
        <v>553</v>
      </c>
      <c r="D1441" t="str">
        <f t="shared" si="22"/>
        <v>11</v>
      </c>
      <c r="E1441" t="s">
        <v>335</v>
      </c>
      <c r="F1441" t="s">
        <v>466</v>
      </c>
      <c r="G1441" s="5">
        <v>6</v>
      </c>
    </row>
    <row r="1442" spans="1:7" x14ac:dyDescent="0.2">
      <c r="A1442" t="s">
        <v>551</v>
      </c>
      <c r="B1442" t="s">
        <v>552</v>
      </c>
      <c r="C1442" t="s">
        <v>553</v>
      </c>
      <c r="D1442" t="str">
        <f t="shared" si="22"/>
        <v>12</v>
      </c>
      <c r="E1442" t="s">
        <v>336</v>
      </c>
      <c r="F1442" t="s">
        <v>466</v>
      </c>
      <c r="G1442" s="5">
        <v>5</v>
      </c>
    </row>
    <row r="1443" spans="1:7" x14ac:dyDescent="0.2">
      <c r="A1443" t="s">
        <v>551</v>
      </c>
      <c r="B1443" t="s">
        <v>552</v>
      </c>
      <c r="C1443" t="s">
        <v>553</v>
      </c>
      <c r="D1443" t="str">
        <f t="shared" si="22"/>
        <v>12</v>
      </c>
      <c r="E1443" t="s">
        <v>401</v>
      </c>
      <c r="F1443" t="s">
        <v>466</v>
      </c>
      <c r="G1443" s="5">
        <v>15</v>
      </c>
    </row>
    <row r="1444" spans="1:7" x14ac:dyDescent="0.2">
      <c r="A1444" t="s">
        <v>551</v>
      </c>
      <c r="B1444" t="s">
        <v>552</v>
      </c>
      <c r="C1444" t="s">
        <v>553</v>
      </c>
      <c r="D1444" t="str">
        <f t="shared" si="22"/>
        <v>14</v>
      </c>
      <c r="E1444" t="s">
        <v>337</v>
      </c>
      <c r="F1444" t="s">
        <v>466</v>
      </c>
      <c r="G1444" s="5">
        <v>145</v>
      </c>
    </row>
    <row r="1445" spans="1:7" x14ac:dyDescent="0.2">
      <c r="A1445" t="s">
        <v>551</v>
      </c>
      <c r="B1445" t="s">
        <v>552</v>
      </c>
      <c r="C1445" t="s">
        <v>553</v>
      </c>
      <c r="D1445" t="str">
        <f t="shared" si="22"/>
        <v>14</v>
      </c>
      <c r="E1445" t="s">
        <v>367</v>
      </c>
      <c r="F1445" t="s">
        <v>466</v>
      </c>
      <c r="G1445" s="5">
        <v>-300</v>
      </c>
    </row>
    <row r="1446" spans="1:7" x14ac:dyDescent="0.2">
      <c r="A1446" t="s">
        <v>551</v>
      </c>
      <c r="B1446" t="s">
        <v>552</v>
      </c>
      <c r="C1446" t="s">
        <v>553</v>
      </c>
      <c r="D1446" t="str">
        <f t="shared" si="22"/>
        <v>17</v>
      </c>
      <c r="E1446" t="s">
        <v>339</v>
      </c>
      <c r="F1446" t="s">
        <v>466</v>
      </c>
      <c r="G1446" s="5">
        <v>-145</v>
      </c>
    </row>
    <row r="1447" spans="1:7" x14ac:dyDescent="0.2">
      <c r="A1447" t="s">
        <v>551</v>
      </c>
      <c r="B1447" t="s">
        <v>552</v>
      </c>
      <c r="C1447" t="s">
        <v>553</v>
      </c>
      <c r="D1447" t="str">
        <f t="shared" si="22"/>
        <v>17</v>
      </c>
      <c r="E1447" t="s">
        <v>379</v>
      </c>
      <c r="F1447" t="s">
        <v>466</v>
      </c>
      <c r="G1447" s="5">
        <v>-200</v>
      </c>
    </row>
    <row r="1448" spans="1:7" x14ac:dyDescent="0.2">
      <c r="A1448" t="s">
        <v>551</v>
      </c>
      <c r="B1448" t="s">
        <v>552</v>
      </c>
      <c r="C1448" t="s">
        <v>553</v>
      </c>
      <c r="D1448" t="str">
        <f t="shared" si="22"/>
        <v>17</v>
      </c>
      <c r="E1448" t="s">
        <v>355</v>
      </c>
      <c r="F1448" t="s">
        <v>466</v>
      </c>
      <c r="G1448" s="5">
        <v>-100</v>
      </c>
    </row>
    <row r="1449" spans="1:7" x14ac:dyDescent="0.2">
      <c r="A1449" t="s">
        <v>551</v>
      </c>
      <c r="B1449" t="s">
        <v>552</v>
      </c>
      <c r="C1449" t="s">
        <v>553</v>
      </c>
      <c r="D1449" t="str">
        <f t="shared" si="22"/>
        <v>17</v>
      </c>
      <c r="E1449" t="s">
        <v>395</v>
      </c>
      <c r="F1449" t="s">
        <v>466</v>
      </c>
      <c r="G1449" s="5">
        <v>-73</v>
      </c>
    </row>
    <row r="1450" spans="1:7" x14ac:dyDescent="0.2">
      <c r="A1450" t="s">
        <v>551</v>
      </c>
      <c r="B1450" t="s">
        <v>552</v>
      </c>
      <c r="C1450" t="s">
        <v>558</v>
      </c>
      <c r="D1450" t="str">
        <f t="shared" si="22"/>
        <v>11</v>
      </c>
      <c r="E1450" t="s">
        <v>344</v>
      </c>
      <c r="F1450" t="s">
        <v>466</v>
      </c>
      <c r="G1450" s="5">
        <v>10</v>
      </c>
    </row>
    <row r="1451" spans="1:7" x14ac:dyDescent="0.2">
      <c r="A1451" t="s">
        <v>551</v>
      </c>
      <c r="B1451" t="s">
        <v>552</v>
      </c>
      <c r="C1451" t="s">
        <v>558</v>
      </c>
      <c r="D1451" t="str">
        <f t="shared" si="22"/>
        <v>11</v>
      </c>
      <c r="E1451" t="s">
        <v>405</v>
      </c>
      <c r="F1451" t="s">
        <v>466</v>
      </c>
      <c r="G1451" s="5">
        <v>10</v>
      </c>
    </row>
    <row r="1452" spans="1:7" x14ac:dyDescent="0.2">
      <c r="A1452" t="s">
        <v>551</v>
      </c>
      <c r="B1452" t="s">
        <v>552</v>
      </c>
      <c r="C1452" t="s">
        <v>558</v>
      </c>
      <c r="D1452" t="str">
        <f t="shared" si="22"/>
        <v>11</v>
      </c>
      <c r="E1452" t="s">
        <v>327</v>
      </c>
      <c r="F1452" t="s">
        <v>466</v>
      </c>
      <c r="G1452" s="5">
        <v>30</v>
      </c>
    </row>
    <row r="1453" spans="1:7" x14ac:dyDescent="0.2">
      <c r="A1453" t="s">
        <v>551</v>
      </c>
      <c r="B1453" t="s">
        <v>552</v>
      </c>
      <c r="C1453" t="s">
        <v>558</v>
      </c>
      <c r="D1453" t="str">
        <f t="shared" si="22"/>
        <v>11</v>
      </c>
      <c r="E1453" t="s">
        <v>328</v>
      </c>
      <c r="F1453" t="s">
        <v>556</v>
      </c>
      <c r="G1453" s="5">
        <v>50</v>
      </c>
    </row>
    <row r="1454" spans="1:7" x14ac:dyDescent="0.2">
      <c r="A1454" t="s">
        <v>551</v>
      </c>
      <c r="B1454" t="s">
        <v>552</v>
      </c>
      <c r="C1454" t="s">
        <v>558</v>
      </c>
      <c r="D1454" t="str">
        <f t="shared" si="22"/>
        <v>11</v>
      </c>
      <c r="E1454" t="s">
        <v>360</v>
      </c>
      <c r="F1454" t="s">
        <v>466</v>
      </c>
      <c r="G1454" s="5">
        <v>1</v>
      </c>
    </row>
    <row r="1455" spans="1:7" x14ac:dyDescent="0.2">
      <c r="A1455" t="s">
        <v>551</v>
      </c>
      <c r="B1455" t="s">
        <v>552</v>
      </c>
      <c r="C1455" t="s">
        <v>558</v>
      </c>
      <c r="D1455" t="str">
        <f t="shared" si="22"/>
        <v>11</v>
      </c>
      <c r="E1455" t="s">
        <v>406</v>
      </c>
      <c r="F1455" t="s">
        <v>466</v>
      </c>
      <c r="G1455" s="5">
        <v>2</v>
      </c>
    </row>
    <row r="1456" spans="1:7" x14ac:dyDescent="0.2">
      <c r="A1456" t="s">
        <v>551</v>
      </c>
      <c r="B1456" t="s">
        <v>552</v>
      </c>
      <c r="C1456" t="s">
        <v>558</v>
      </c>
      <c r="D1456" t="str">
        <f t="shared" si="22"/>
        <v>11</v>
      </c>
      <c r="E1456" t="s">
        <v>329</v>
      </c>
      <c r="F1456" t="s">
        <v>466</v>
      </c>
      <c r="G1456" s="5">
        <v>37</v>
      </c>
    </row>
    <row r="1457" spans="1:7" x14ac:dyDescent="0.2">
      <c r="A1457" t="s">
        <v>551</v>
      </c>
      <c r="B1457" t="s">
        <v>552</v>
      </c>
      <c r="C1457" t="s">
        <v>558</v>
      </c>
      <c r="D1457" t="str">
        <f t="shared" si="22"/>
        <v>11</v>
      </c>
      <c r="E1457" t="s">
        <v>330</v>
      </c>
      <c r="F1457" t="s">
        <v>466</v>
      </c>
      <c r="G1457" s="5">
        <v>40</v>
      </c>
    </row>
    <row r="1458" spans="1:7" x14ac:dyDescent="0.2">
      <c r="A1458" t="s">
        <v>551</v>
      </c>
      <c r="B1458" t="s">
        <v>552</v>
      </c>
      <c r="C1458" t="s">
        <v>558</v>
      </c>
      <c r="D1458" t="str">
        <f t="shared" si="22"/>
        <v>11</v>
      </c>
      <c r="E1458" t="s">
        <v>331</v>
      </c>
      <c r="F1458" t="s">
        <v>466</v>
      </c>
      <c r="G1458" s="5">
        <v>3</v>
      </c>
    </row>
    <row r="1459" spans="1:7" x14ac:dyDescent="0.2">
      <c r="A1459" t="s">
        <v>551</v>
      </c>
      <c r="B1459" t="s">
        <v>552</v>
      </c>
      <c r="C1459" t="s">
        <v>558</v>
      </c>
      <c r="D1459" t="str">
        <f t="shared" si="22"/>
        <v>11</v>
      </c>
      <c r="E1459" t="s">
        <v>333</v>
      </c>
      <c r="F1459" t="s">
        <v>466</v>
      </c>
      <c r="G1459" s="5">
        <v>25</v>
      </c>
    </row>
    <row r="1460" spans="1:7" x14ac:dyDescent="0.2">
      <c r="A1460" t="s">
        <v>551</v>
      </c>
      <c r="B1460" t="s">
        <v>552</v>
      </c>
      <c r="C1460" t="s">
        <v>558</v>
      </c>
      <c r="D1460" t="str">
        <f t="shared" si="22"/>
        <v>11</v>
      </c>
      <c r="E1460" t="s">
        <v>438</v>
      </c>
      <c r="F1460" t="s">
        <v>466</v>
      </c>
      <c r="G1460" s="5">
        <v>3</v>
      </c>
    </row>
    <row r="1461" spans="1:7" x14ac:dyDescent="0.2">
      <c r="A1461" t="s">
        <v>551</v>
      </c>
      <c r="B1461" t="s">
        <v>552</v>
      </c>
      <c r="C1461" t="s">
        <v>558</v>
      </c>
      <c r="D1461" t="str">
        <f t="shared" si="22"/>
        <v>11</v>
      </c>
      <c r="E1461" t="s">
        <v>474</v>
      </c>
      <c r="F1461" t="s">
        <v>555</v>
      </c>
      <c r="G1461" s="5">
        <v>15</v>
      </c>
    </row>
    <row r="1462" spans="1:7" x14ac:dyDescent="0.2">
      <c r="A1462" t="s">
        <v>551</v>
      </c>
      <c r="B1462" t="s">
        <v>552</v>
      </c>
      <c r="C1462" t="s">
        <v>558</v>
      </c>
      <c r="D1462" t="str">
        <f t="shared" si="22"/>
        <v>11</v>
      </c>
      <c r="E1462" t="s">
        <v>335</v>
      </c>
      <c r="F1462" t="s">
        <v>555</v>
      </c>
      <c r="G1462" s="5">
        <v>25</v>
      </c>
    </row>
    <row r="1463" spans="1:7" x14ac:dyDescent="0.2">
      <c r="A1463" t="s">
        <v>551</v>
      </c>
      <c r="B1463" t="s">
        <v>552</v>
      </c>
      <c r="C1463" t="s">
        <v>558</v>
      </c>
      <c r="D1463" t="str">
        <f t="shared" si="22"/>
        <v>11</v>
      </c>
      <c r="E1463" t="s">
        <v>495</v>
      </c>
      <c r="F1463" t="s">
        <v>555</v>
      </c>
      <c r="G1463" s="5">
        <v>25</v>
      </c>
    </row>
    <row r="1464" spans="1:7" x14ac:dyDescent="0.2">
      <c r="A1464" t="s">
        <v>551</v>
      </c>
      <c r="B1464" t="s">
        <v>552</v>
      </c>
      <c r="C1464" t="s">
        <v>558</v>
      </c>
      <c r="D1464" t="str">
        <f t="shared" si="22"/>
        <v>12</v>
      </c>
      <c r="E1464" t="s">
        <v>502</v>
      </c>
      <c r="F1464" t="s">
        <v>466</v>
      </c>
      <c r="G1464" s="5">
        <v>19</v>
      </c>
    </row>
    <row r="1465" spans="1:7" x14ac:dyDescent="0.2">
      <c r="A1465" t="s">
        <v>551</v>
      </c>
      <c r="B1465" t="s">
        <v>552</v>
      </c>
      <c r="C1465" t="s">
        <v>558</v>
      </c>
      <c r="D1465" t="str">
        <f t="shared" si="22"/>
        <v>13</v>
      </c>
      <c r="E1465" t="s">
        <v>366</v>
      </c>
      <c r="F1465" t="s">
        <v>466</v>
      </c>
      <c r="G1465" s="5">
        <v>150</v>
      </c>
    </row>
    <row r="1466" spans="1:7" x14ac:dyDescent="0.2">
      <c r="A1466" t="s">
        <v>551</v>
      </c>
      <c r="B1466" t="s">
        <v>552</v>
      </c>
      <c r="C1466" t="s">
        <v>558</v>
      </c>
      <c r="D1466" t="str">
        <f t="shared" si="22"/>
        <v>14</v>
      </c>
      <c r="E1466" t="s">
        <v>337</v>
      </c>
      <c r="F1466" t="s">
        <v>466</v>
      </c>
      <c r="G1466" s="5">
        <v>74</v>
      </c>
    </row>
    <row r="1467" spans="1:7" x14ac:dyDescent="0.2">
      <c r="A1467" t="s">
        <v>551</v>
      </c>
      <c r="B1467" t="s">
        <v>552</v>
      </c>
      <c r="C1467" t="s">
        <v>558</v>
      </c>
      <c r="D1467" t="str">
        <f t="shared" si="22"/>
        <v>14</v>
      </c>
      <c r="E1467" t="s">
        <v>388</v>
      </c>
      <c r="F1467" t="s">
        <v>466</v>
      </c>
      <c r="G1467" s="5">
        <v>128</v>
      </c>
    </row>
    <row r="1468" spans="1:7" x14ac:dyDescent="0.2">
      <c r="A1468" t="s">
        <v>551</v>
      </c>
      <c r="B1468" t="s">
        <v>552</v>
      </c>
      <c r="C1468" t="s">
        <v>558</v>
      </c>
      <c r="D1468" t="str">
        <f t="shared" si="22"/>
        <v>14</v>
      </c>
      <c r="E1468" t="s">
        <v>350</v>
      </c>
      <c r="F1468" t="s">
        <v>414</v>
      </c>
      <c r="G1468" s="5">
        <v>110</v>
      </c>
    </row>
    <row r="1469" spans="1:7" x14ac:dyDescent="0.2">
      <c r="A1469" t="s">
        <v>551</v>
      </c>
      <c r="B1469" t="s">
        <v>552</v>
      </c>
      <c r="C1469" t="s">
        <v>558</v>
      </c>
      <c r="D1469" t="str">
        <f t="shared" si="22"/>
        <v>14</v>
      </c>
      <c r="E1469" t="s">
        <v>350</v>
      </c>
      <c r="F1469" t="s">
        <v>555</v>
      </c>
      <c r="G1469" s="5">
        <v>324</v>
      </c>
    </row>
    <row r="1470" spans="1:7" x14ac:dyDescent="0.2">
      <c r="A1470" t="s">
        <v>551</v>
      </c>
      <c r="B1470" t="s">
        <v>552</v>
      </c>
      <c r="C1470" t="s">
        <v>558</v>
      </c>
      <c r="D1470" t="str">
        <f t="shared" si="22"/>
        <v>14</v>
      </c>
      <c r="E1470" t="s">
        <v>350</v>
      </c>
      <c r="F1470" t="s">
        <v>559</v>
      </c>
      <c r="G1470" s="5">
        <v>1386</v>
      </c>
    </row>
    <row r="1471" spans="1:7" x14ac:dyDescent="0.2">
      <c r="A1471" t="s">
        <v>551</v>
      </c>
      <c r="B1471" t="s">
        <v>552</v>
      </c>
      <c r="C1471" t="s">
        <v>558</v>
      </c>
      <c r="D1471" t="str">
        <f t="shared" si="22"/>
        <v>14</v>
      </c>
      <c r="E1471" t="s">
        <v>350</v>
      </c>
      <c r="F1471" t="s">
        <v>560</v>
      </c>
      <c r="G1471" s="5">
        <v>3722</v>
      </c>
    </row>
    <row r="1472" spans="1:7" x14ac:dyDescent="0.2">
      <c r="A1472" t="s">
        <v>551</v>
      </c>
      <c r="B1472" t="s">
        <v>552</v>
      </c>
      <c r="C1472" t="s">
        <v>558</v>
      </c>
      <c r="D1472" t="str">
        <f t="shared" si="22"/>
        <v>14</v>
      </c>
      <c r="E1472" t="s">
        <v>350</v>
      </c>
      <c r="F1472" t="s">
        <v>466</v>
      </c>
      <c r="G1472" s="5">
        <v>2899</v>
      </c>
    </row>
    <row r="1473" spans="1:7" x14ac:dyDescent="0.2">
      <c r="A1473" t="s">
        <v>551</v>
      </c>
      <c r="B1473" t="s">
        <v>552</v>
      </c>
      <c r="C1473" t="s">
        <v>558</v>
      </c>
      <c r="D1473" t="str">
        <f t="shared" si="22"/>
        <v>14</v>
      </c>
      <c r="E1473" t="s">
        <v>350</v>
      </c>
      <c r="F1473" t="s">
        <v>561</v>
      </c>
      <c r="G1473" s="5">
        <v>868</v>
      </c>
    </row>
    <row r="1474" spans="1:7" x14ac:dyDescent="0.2">
      <c r="A1474" t="s">
        <v>551</v>
      </c>
      <c r="B1474" t="s">
        <v>552</v>
      </c>
      <c r="C1474" t="s">
        <v>558</v>
      </c>
      <c r="D1474" t="str">
        <f t="shared" si="22"/>
        <v>16</v>
      </c>
      <c r="E1474" t="s">
        <v>504</v>
      </c>
      <c r="F1474" t="s">
        <v>555</v>
      </c>
      <c r="G1474" s="5">
        <v>-7</v>
      </c>
    </row>
    <row r="1475" spans="1:7" x14ac:dyDescent="0.2">
      <c r="A1475" t="s">
        <v>551</v>
      </c>
      <c r="B1475" t="s">
        <v>552</v>
      </c>
      <c r="C1475" t="s">
        <v>558</v>
      </c>
      <c r="D1475" t="str">
        <f t="shared" ref="D1475:D1538" si="23">LEFT(E1475,2)</f>
        <v>17</v>
      </c>
      <c r="E1475" t="s">
        <v>339</v>
      </c>
      <c r="F1475" t="s">
        <v>466</v>
      </c>
      <c r="G1475" s="5">
        <v>-74</v>
      </c>
    </row>
    <row r="1476" spans="1:7" x14ac:dyDescent="0.2">
      <c r="A1476" t="s">
        <v>551</v>
      </c>
      <c r="B1476" t="s">
        <v>552</v>
      </c>
      <c r="C1476" t="s">
        <v>562</v>
      </c>
      <c r="D1476" t="str">
        <f t="shared" si="23"/>
        <v>11</v>
      </c>
      <c r="E1476" t="s">
        <v>327</v>
      </c>
      <c r="F1476" t="s">
        <v>556</v>
      </c>
      <c r="G1476" s="5">
        <v>96</v>
      </c>
    </row>
    <row r="1477" spans="1:7" x14ac:dyDescent="0.2">
      <c r="A1477" t="s">
        <v>551</v>
      </c>
      <c r="B1477" t="s">
        <v>552</v>
      </c>
      <c r="C1477" t="s">
        <v>562</v>
      </c>
      <c r="D1477" t="str">
        <f t="shared" si="23"/>
        <v>11</v>
      </c>
      <c r="E1477" t="s">
        <v>328</v>
      </c>
      <c r="F1477" t="s">
        <v>556</v>
      </c>
      <c r="G1477" s="5">
        <v>70</v>
      </c>
    </row>
    <row r="1478" spans="1:7" x14ac:dyDescent="0.2">
      <c r="A1478" t="s">
        <v>551</v>
      </c>
      <c r="B1478" t="s">
        <v>552</v>
      </c>
      <c r="C1478" t="s">
        <v>562</v>
      </c>
      <c r="D1478" t="str">
        <f t="shared" si="23"/>
        <v>11</v>
      </c>
      <c r="E1478" t="s">
        <v>517</v>
      </c>
      <c r="F1478" t="s">
        <v>556</v>
      </c>
      <c r="G1478" s="5">
        <v>1</v>
      </c>
    </row>
    <row r="1479" spans="1:7" x14ac:dyDescent="0.2">
      <c r="A1479" t="s">
        <v>551</v>
      </c>
      <c r="B1479" t="s">
        <v>552</v>
      </c>
      <c r="C1479" t="s">
        <v>562</v>
      </c>
      <c r="D1479" t="str">
        <f t="shared" si="23"/>
        <v>11</v>
      </c>
      <c r="E1479" t="s">
        <v>360</v>
      </c>
      <c r="F1479" t="s">
        <v>556</v>
      </c>
      <c r="G1479" s="5">
        <v>1</v>
      </c>
    </row>
    <row r="1480" spans="1:7" x14ac:dyDescent="0.2">
      <c r="A1480" t="s">
        <v>551</v>
      </c>
      <c r="B1480" t="s">
        <v>552</v>
      </c>
      <c r="C1480" t="s">
        <v>562</v>
      </c>
      <c r="D1480" t="str">
        <f t="shared" si="23"/>
        <v>11</v>
      </c>
      <c r="E1480" t="s">
        <v>406</v>
      </c>
      <c r="F1480" t="s">
        <v>556</v>
      </c>
      <c r="G1480" s="5">
        <v>7</v>
      </c>
    </row>
    <row r="1481" spans="1:7" x14ac:dyDescent="0.2">
      <c r="A1481" t="s">
        <v>551</v>
      </c>
      <c r="B1481" t="s">
        <v>552</v>
      </c>
      <c r="C1481" t="s">
        <v>562</v>
      </c>
      <c r="D1481" t="str">
        <f t="shared" si="23"/>
        <v>11</v>
      </c>
      <c r="E1481" t="s">
        <v>331</v>
      </c>
      <c r="F1481" t="s">
        <v>556</v>
      </c>
      <c r="G1481" s="5">
        <v>2</v>
      </c>
    </row>
    <row r="1482" spans="1:7" x14ac:dyDescent="0.2">
      <c r="A1482" t="s">
        <v>551</v>
      </c>
      <c r="B1482" t="s">
        <v>552</v>
      </c>
      <c r="C1482" t="s">
        <v>562</v>
      </c>
      <c r="D1482" t="str">
        <f t="shared" si="23"/>
        <v>11</v>
      </c>
      <c r="E1482" t="s">
        <v>474</v>
      </c>
      <c r="F1482" t="s">
        <v>556</v>
      </c>
      <c r="G1482" s="5">
        <v>441</v>
      </c>
    </row>
    <row r="1483" spans="1:7" x14ac:dyDescent="0.2">
      <c r="A1483" t="s">
        <v>551</v>
      </c>
      <c r="B1483" t="s">
        <v>552</v>
      </c>
      <c r="C1483" t="s">
        <v>562</v>
      </c>
      <c r="D1483" t="str">
        <f t="shared" si="23"/>
        <v>11</v>
      </c>
      <c r="E1483" t="s">
        <v>335</v>
      </c>
      <c r="F1483" t="s">
        <v>556</v>
      </c>
      <c r="G1483" s="5">
        <v>1</v>
      </c>
    </row>
    <row r="1484" spans="1:7" x14ac:dyDescent="0.2">
      <c r="A1484" t="s">
        <v>551</v>
      </c>
      <c r="B1484" t="s">
        <v>552</v>
      </c>
      <c r="C1484" t="s">
        <v>562</v>
      </c>
      <c r="D1484" t="str">
        <f t="shared" si="23"/>
        <v>11</v>
      </c>
      <c r="E1484" t="s">
        <v>495</v>
      </c>
      <c r="F1484" t="s">
        <v>556</v>
      </c>
      <c r="G1484" s="5">
        <v>38</v>
      </c>
    </row>
    <row r="1485" spans="1:7" x14ac:dyDescent="0.2">
      <c r="A1485" t="s">
        <v>551</v>
      </c>
      <c r="B1485" t="s">
        <v>552</v>
      </c>
      <c r="C1485" t="s">
        <v>562</v>
      </c>
      <c r="D1485" t="str">
        <f t="shared" si="23"/>
        <v>12</v>
      </c>
      <c r="E1485" t="s">
        <v>503</v>
      </c>
      <c r="F1485" t="s">
        <v>556</v>
      </c>
      <c r="G1485" s="5">
        <v>10</v>
      </c>
    </row>
    <row r="1486" spans="1:7" x14ac:dyDescent="0.2">
      <c r="A1486" t="s">
        <v>551</v>
      </c>
      <c r="B1486" t="s">
        <v>552</v>
      </c>
      <c r="C1486" t="s">
        <v>562</v>
      </c>
      <c r="D1486" t="str">
        <f t="shared" si="23"/>
        <v>12</v>
      </c>
      <c r="E1486" t="s">
        <v>401</v>
      </c>
      <c r="F1486" t="s">
        <v>556</v>
      </c>
      <c r="G1486" s="5">
        <v>5</v>
      </c>
    </row>
    <row r="1487" spans="1:7" x14ac:dyDescent="0.2">
      <c r="A1487" t="s">
        <v>551</v>
      </c>
      <c r="B1487" t="s">
        <v>552</v>
      </c>
      <c r="C1487" t="s">
        <v>562</v>
      </c>
      <c r="D1487" t="str">
        <f t="shared" si="23"/>
        <v>14</v>
      </c>
      <c r="E1487" t="s">
        <v>337</v>
      </c>
      <c r="F1487" t="s">
        <v>556</v>
      </c>
      <c r="G1487" s="5">
        <v>168</v>
      </c>
    </row>
    <row r="1488" spans="1:7" x14ac:dyDescent="0.2">
      <c r="A1488" t="s">
        <v>551</v>
      </c>
      <c r="B1488" t="s">
        <v>552</v>
      </c>
      <c r="C1488" t="s">
        <v>562</v>
      </c>
      <c r="D1488" t="str">
        <f t="shared" si="23"/>
        <v>16</v>
      </c>
      <c r="E1488" t="s">
        <v>504</v>
      </c>
      <c r="F1488" t="s">
        <v>556</v>
      </c>
      <c r="G1488" s="5">
        <v>-2000</v>
      </c>
    </row>
    <row r="1489" spans="1:7" x14ac:dyDescent="0.2">
      <c r="A1489" t="s">
        <v>551</v>
      </c>
      <c r="B1489" t="s">
        <v>552</v>
      </c>
      <c r="C1489" t="s">
        <v>562</v>
      </c>
      <c r="D1489" t="str">
        <f t="shared" si="23"/>
        <v>17</v>
      </c>
      <c r="E1489" t="s">
        <v>339</v>
      </c>
      <c r="F1489" t="s">
        <v>556</v>
      </c>
      <c r="G1489" s="5">
        <v>-168</v>
      </c>
    </row>
    <row r="1490" spans="1:7" x14ac:dyDescent="0.2">
      <c r="A1490" t="s">
        <v>551</v>
      </c>
      <c r="B1490" t="s">
        <v>552</v>
      </c>
      <c r="C1490" t="s">
        <v>563</v>
      </c>
      <c r="D1490" t="str">
        <f t="shared" si="23"/>
        <v>11</v>
      </c>
      <c r="E1490" t="s">
        <v>328</v>
      </c>
      <c r="F1490" t="s">
        <v>556</v>
      </c>
      <c r="G1490" s="5">
        <v>110</v>
      </c>
    </row>
    <row r="1491" spans="1:7" x14ac:dyDescent="0.2">
      <c r="A1491" t="s">
        <v>551</v>
      </c>
      <c r="B1491" t="s">
        <v>552</v>
      </c>
      <c r="C1491" t="s">
        <v>563</v>
      </c>
      <c r="D1491" t="str">
        <f t="shared" si="23"/>
        <v>11</v>
      </c>
      <c r="E1491" t="s">
        <v>406</v>
      </c>
      <c r="F1491" t="s">
        <v>556</v>
      </c>
      <c r="G1491" s="5">
        <v>20</v>
      </c>
    </row>
    <row r="1492" spans="1:7" x14ac:dyDescent="0.2">
      <c r="A1492" t="s">
        <v>551</v>
      </c>
      <c r="B1492" t="s">
        <v>552</v>
      </c>
      <c r="C1492" t="s">
        <v>563</v>
      </c>
      <c r="D1492" t="str">
        <f t="shared" si="23"/>
        <v>11</v>
      </c>
      <c r="E1492" t="s">
        <v>329</v>
      </c>
      <c r="F1492" t="s">
        <v>556</v>
      </c>
      <c r="G1492" s="5">
        <v>5</v>
      </c>
    </row>
    <row r="1493" spans="1:7" x14ac:dyDescent="0.2">
      <c r="A1493" t="s">
        <v>551</v>
      </c>
      <c r="B1493" t="s">
        <v>552</v>
      </c>
      <c r="C1493" t="s">
        <v>563</v>
      </c>
      <c r="D1493" t="str">
        <f t="shared" si="23"/>
        <v>11</v>
      </c>
      <c r="E1493" t="s">
        <v>474</v>
      </c>
      <c r="F1493" t="s">
        <v>556</v>
      </c>
      <c r="G1493" s="5">
        <v>400</v>
      </c>
    </row>
    <row r="1494" spans="1:7" x14ac:dyDescent="0.2">
      <c r="A1494" t="s">
        <v>551</v>
      </c>
      <c r="B1494" t="s">
        <v>552</v>
      </c>
      <c r="C1494" t="s">
        <v>563</v>
      </c>
      <c r="D1494" t="str">
        <f t="shared" si="23"/>
        <v>11</v>
      </c>
      <c r="E1494" t="s">
        <v>495</v>
      </c>
      <c r="F1494" t="s">
        <v>556</v>
      </c>
      <c r="G1494" s="5">
        <v>112</v>
      </c>
    </row>
    <row r="1495" spans="1:7" x14ac:dyDescent="0.2">
      <c r="A1495" t="s">
        <v>551</v>
      </c>
      <c r="B1495" t="s">
        <v>552</v>
      </c>
      <c r="C1495" t="s">
        <v>563</v>
      </c>
      <c r="D1495" t="str">
        <f t="shared" si="23"/>
        <v>14</v>
      </c>
      <c r="E1495" t="s">
        <v>337</v>
      </c>
      <c r="F1495" t="s">
        <v>556</v>
      </c>
      <c r="G1495" s="5">
        <v>160</v>
      </c>
    </row>
    <row r="1496" spans="1:7" x14ac:dyDescent="0.2">
      <c r="A1496" t="s">
        <v>551</v>
      </c>
      <c r="B1496" t="s">
        <v>552</v>
      </c>
      <c r="C1496" t="s">
        <v>563</v>
      </c>
      <c r="D1496" t="str">
        <f t="shared" si="23"/>
        <v>14</v>
      </c>
      <c r="E1496" t="s">
        <v>350</v>
      </c>
      <c r="F1496" t="s">
        <v>556</v>
      </c>
      <c r="G1496" s="5">
        <v>600</v>
      </c>
    </row>
    <row r="1497" spans="1:7" x14ac:dyDescent="0.2">
      <c r="A1497" t="s">
        <v>551</v>
      </c>
      <c r="B1497" t="s">
        <v>552</v>
      </c>
      <c r="C1497" t="s">
        <v>563</v>
      </c>
      <c r="D1497" t="str">
        <f t="shared" si="23"/>
        <v>16</v>
      </c>
      <c r="E1497" t="s">
        <v>504</v>
      </c>
      <c r="F1497" t="s">
        <v>556</v>
      </c>
      <c r="G1497" s="5">
        <v>-1800</v>
      </c>
    </row>
    <row r="1498" spans="1:7" x14ac:dyDescent="0.2">
      <c r="A1498" t="s">
        <v>551</v>
      </c>
      <c r="B1498" t="s">
        <v>552</v>
      </c>
      <c r="C1498" t="s">
        <v>563</v>
      </c>
      <c r="D1498" t="str">
        <f t="shared" si="23"/>
        <v>17</v>
      </c>
      <c r="E1498" t="s">
        <v>339</v>
      </c>
      <c r="F1498" t="s">
        <v>556</v>
      </c>
      <c r="G1498" s="5">
        <v>-160</v>
      </c>
    </row>
    <row r="1499" spans="1:7" x14ac:dyDescent="0.2">
      <c r="A1499" t="s">
        <v>551</v>
      </c>
      <c r="B1499" t="s">
        <v>552</v>
      </c>
      <c r="C1499" t="s">
        <v>564</v>
      </c>
      <c r="D1499" t="str">
        <f t="shared" si="23"/>
        <v>11</v>
      </c>
      <c r="E1499" t="s">
        <v>405</v>
      </c>
      <c r="F1499" t="s">
        <v>554</v>
      </c>
      <c r="G1499" s="5">
        <v>10</v>
      </c>
    </row>
    <row r="1500" spans="1:7" x14ac:dyDescent="0.2">
      <c r="A1500" t="s">
        <v>551</v>
      </c>
      <c r="B1500" t="s">
        <v>552</v>
      </c>
      <c r="C1500" t="s">
        <v>564</v>
      </c>
      <c r="D1500" t="str">
        <f t="shared" si="23"/>
        <v>11</v>
      </c>
      <c r="E1500" t="s">
        <v>327</v>
      </c>
      <c r="F1500" t="s">
        <v>554</v>
      </c>
      <c r="G1500" s="5">
        <v>4</v>
      </c>
    </row>
    <row r="1501" spans="1:7" x14ac:dyDescent="0.2">
      <c r="A1501" t="s">
        <v>551</v>
      </c>
      <c r="B1501" t="s">
        <v>552</v>
      </c>
      <c r="C1501" t="s">
        <v>564</v>
      </c>
      <c r="D1501" t="str">
        <f t="shared" si="23"/>
        <v>11</v>
      </c>
      <c r="E1501" t="s">
        <v>328</v>
      </c>
      <c r="F1501" t="s">
        <v>554</v>
      </c>
      <c r="G1501" s="5">
        <v>80</v>
      </c>
    </row>
    <row r="1502" spans="1:7" x14ac:dyDescent="0.2">
      <c r="A1502" t="s">
        <v>551</v>
      </c>
      <c r="B1502" t="s">
        <v>552</v>
      </c>
      <c r="C1502" t="s">
        <v>564</v>
      </c>
      <c r="D1502" t="str">
        <f t="shared" si="23"/>
        <v>11</v>
      </c>
      <c r="E1502" t="s">
        <v>376</v>
      </c>
      <c r="F1502" t="s">
        <v>554</v>
      </c>
      <c r="G1502" s="5">
        <v>6</v>
      </c>
    </row>
    <row r="1503" spans="1:7" x14ac:dyDescent="0.2">
      <c r="A1503" t="s">
        <v>551</v>
      </c>
      <c r="B1503" t="s">
        <v>552</v>
      </c>
      <c r="C1503" t="s">
        <v>564</v>
      </c>
      <c r="D1503" t="str">
        <f t="shared" si="23"/>
        <v>11</v>
      </c>
      <c r="E1503" t="s">
        <v>517</v>
      </c>
      <c r="F1503" t="s">
        <v>554</v>
      </c>
      <c r="G1503" s="5">
        <v>2</v>
      </c>
    </row>
    <row r="1504" spans="1:7" x14ac:dyDescent="0.2">
      <c r="A1504" t="s">
        <v>551</v>
      </c>
      <c r="B1504" t="s">
        <v>552</v>
      </c>
      <c r="C1504" t="s">
        <v>564</v>
      </c>
      <c r="D1504" t="str">
        <f t="shared" si="23"/>
        <v>11</v>
      </c>
      <c r="E1504" t="s">
        <v>406</v>
      </c>
      <c r="F1504" t="s">
        <v>554</v>
      </c>
      <c r="G1504" s="5">
        <v>1</v>
      </c>
    </row>
    <row r="1505" spans="1:7" x14ac:dyDescent="0.2">
      <c r="A1505" t="s">
        <v>551</v>
      </c>
      <c r="B1505" t="s">
        <v>552</v>
      </c>
      <c r="C1505" t="s">
        <v>564</v>
      </c>
      <c r="D1505" t="str">
        <f t="shared" si="23"/>
        <v>11</v>
      </c>
      <c r="E1505" t="s">
        <v>329</v>
      </c>
      <c r="F1505" t="s">
        <v>554</v>
      </c>
      <c r="G1505" s="5">
        <v>8</v>
      </c>
    </row>
    <row r="1506" spans="1:7" x14ac:dyDescent="0.2">
      <c r="A1506" t="s">
        <v>551</v>
      </c>
      <c r="B1506" t="s">
        <v>552</v>
      </c>
      <c r="C1506" t="s">
        <v>564</v>
      </c>
      <c r="D1506" t="str">
        <f t="shared" si="23"/>
        <v>11</v>
      </c>
      <c r="E1506" t="s">
        <v>330</v>
      </c>
      <c r="F1506" t="s">
        <v>554</v>
      </c>
      <c r="G1506" s="5">
        <v>6</v>
      </c>
    </row>
    <row r="1507" spans="1:7" x14ac:dyDescent="0.2">
      <c r="A1507" t="s">
        <v>551</v>
      </c>
      <c r="B1507" t="s">
        <v>552</v>
      </c>
      <c r="C1507" t="s">
        <v>564</v>
      </c>
      <c r="D1507" t="str">
        <f t="shared" si="23"/>
        <v>11</v>
      </c>
      <c r="E1507" t="s">
        <v>331</v>
      </c>
      <c r="F1507" t="s">
        <v>554</v>
      </c>
      <c r="G1507" s="5">
        <v>5</v>
      </c>
    </row>
    <row r="1508" spans="1:7" x14ac:dyDescent="0.2">
      <c r="A1508" t="s">
        <v>551</v>
      </c>
      <c r="B1508" t="s">
        <v>552</v>
      </c>
      <c r="C1508" t="s">
        <v>564</v>
      </c>
      <c r="D1508" t="str">
        <f t="shared" si="23"/>
        <v>11</v>
      </c>
      <c r="E1508" t="s">
        <v>332</v>
      </c>
      <c r="F1508" t="s">
        <v>554</v>
      </c>
      <c r="G1508" s="5">
        <v>1</v>
      </c>
    </row>
    <row r="1509" spans="1:7" x14ac:dyDescent="0.2">
      <c r="A1509" t="s">
        <v>551</v>
      </c>
      <c r="B1509" t="s">
        <v>552</v>
      </c>
      <c r="C1509" t="s">
        <v>564</v>
      </c>
      <c r="D1509" t="str">
        <f t="shared" si="23"/>
        <v>11</v>
      </c>
      <c r="E1509" t="s">
        <v>333</v>
      </c>
      <c r="F1509" t="s">
        <v>554</v>
      </c>
      <c r="G1509" s="5">
        <v>12</v>
      </c>
    </row>
    <row r="1510" spans="1:7" x14ac:dyDescent="0.2">
      <c r="A1510" t="s">
        <v>551</v>
      </c>
      <c r="B1510" t="s">
        <v>552</v>
      </c>
      <c r="C1510" t="s">
        <v>564</v>
      </c>
      <c r="D1510" t="str">
        <f t="shared" si="23"/>
        <v>11</v>
      </c>
      <c r="E1510" t="s">
        <v>438</v>
      </c>
      <c r="F1510" t="s">
        <v>554</v>
      </c>
      <c r="G1510" s="5">
        <v>20</v>
      </c>
    </row>
    <row r="1511" spans="1:7" x14ac:dyDescent="0.2">
      <c r="A1511" t="s">
        <v>551</v>
      </c>
      <c r="B1511" t="s">
        <v>552</v>
      </c>
      <c r="C1511" t="s">
        <v>564</v>
      </c>
      <c r="D1511" t="str">
        <f t="shared" si="23"/>
        <v>11</v>
      </c>
      <c r="E1511" t="s">
        <v>347</v>
      </c>
      <c r="F1511" t="s">
        <v>554</v>
      </c>
      <c r="G1511" s="5">
        <v>70</v>
      </c>
    </row>
    <row r="1512" spans="1:7" x14ac:dyDescent="0.2">
      <c r="A1512" t="s">
        <v>551</v>
      </c>
      <c r="B1512" t="s">
        <v>552</v>
      </c>
      <c r="C1512" t="s">
        <v>564</v>
      </c>
      <c r="D1512" t="str">
        <f t="shared" si="23"/>
        <v>11</v>
      </c>
      <c r="E1512" t="s">
        <v>335</v>
      </c>
      <c r="F1512" t="s">
        <v>554</v>
      </c>
      <c r="G1512" s="5">
        <v>3</v>
      </c>
    </row>
    <row r="1513" spans="1:7" x14ac:dyDescent="0.2">
      <c r="A1513" t="s">
        <v>551</v>
      </c>
      <c r="B1513" t="s">
        <v>552</v>
      </c>
      <c r="C1513" t="s">
        <v>564</v>
      </c>
      <c r="D1513" t="str">
        <f t="shared" si="23"/>
        <v>11</v>
      </c>
      <c r="E1513" t="s">
        <v>495</v>
      </c>
      <c r="F1513" t="s">
        <v>554</v>
      </c>
      <c r="G1513" s="5">
        <v>3</v>
      </c>
    </row>
    <row r="1514" spans="1:7" x14ac:dyDescent="0.2">
      <c r="A1514" t="s">
        <v>551</v>
      </c>
      <c r="B1514" t="s">
        <v>552</v>
      </c>
      <c r="C1514" t="s">
        <v>564</v>
      </c>
      <c r="D1514" t="str">
        <f t="shared" si="23"/>
        <v>12</v>
      </c>
      <c r="E1514" t="s">
        <v>400</v>
      </c>
      <c r="F1514" t="s">
        <v>554</v>
      </c>
      <c r="G1514" s="5">
        <v>10</v>
      </c>
    </row>
    <row r="1515" spans="1:7" x14ac:dyDescent="0.2">
      <c r="A1515" t="s">
        <v>551</v>
      </c>
      <c r="B1515" t="s">
        <v>552</v>
      </c>
      <c r="C1515" t="s">
        <v>564</v>
      </c>
      <c r="D1515" t="str">
        <f t="shared" si="23"/>
        <v>13</v>
      </c>
      <c r="E1515" t="s">
        <v>565</v>
      </c>
      <c r="F1515" t="s">
        <v>554</v>
      </c>
      <c r="G1515" s="5">
        <v>268</v>
      </c>
    </row>
    <row r="1516" spans="1:7" x14ac:dyDescent="0.2">
      <c r="A1516" t="s">
        <v>551</v>
      </c>
      <c r="B1516" t="s">
        <v>552</v>
      </c>
      <c r="C1516" t="s">
        <v>564</v>
      </c>
      <c r="D1516" t="str">
        <f t="shared" si="23"/>
        <v>13</v>
      </c>
      <c r="E1516" t="s">
        <v>366</v>
      </c>
      <c r="F1516" t="s">
        <v>554</v>
      </c>
      <c r="G1516" s="5">
        <v>15</v>
      </c>
    </row>
    <row r="1517" spans="1:7" x14ac:dyDescent="0.2">
      <c r="A1517" t="s">
        <v>551</v>
      </c>
      <c r="B1517" t="s">
        <v>552</v>
      </c>
      <c r="C1517" t="s">
        <v>564</v>
      </c>
      <c r="D1517" t="str">
        <f t="shared" si="23"/>
        <v>14</v>
      </c>
      <c r="E1517" t="s">
        <v>337</v>
      </c>
      <c r="F1517" t="s">
        <v>554</v>
      </c>
      <c r="G1517" s="5">
        <v>60</v>
      </c>
    </row>
    <row r="1518" spans="1:7" x14ac:dyDescent="0.2">
      <c r="A1518" t="s">
        <v>551</v>
      </c>
      <c r="B1518" t="s">
        <v>552</v>
      </c>
      <c r="C1518" t="s">
        <v>564</v>
      </c>
      <c r="D1518" t="str">
        <f t="shared" si="23"/>
        <v>14</v>
      </c>
      <c r="E1518" t="s">
        <v>350</v>
      </c>
      <c r="F1518" t="s">
        <v>554</v>
      </c>
      <c r="G1518" s="5">
        <v>275</v>
      </c>
    </row>
    <row r="1519" spans="1:7" x14ac:dyDescent="0.2">
      <c r="A1519" t="s">
        <v>551</v>
      </c>
      <c r="B1519" t="s">
        <v>552</v>
      </c>
      <c r="C1519" t="s">
        <v>564</v>
      </c>
      <c r="D1519" t="str">
        <f t="shared" si="23"/>
        <v>16</v>
      </c>
      <c r="E1519" t="s">
        <v>566</v>
      </c>
      <c r="F1519" t="s">
        <v>554</v>
      </c>
      <c r="G1519" s="5">
        <v>-24</v>
      </c>
    </row>
    <row r="1520" spans="1:7" x14ac:dyDescent="0.2">
      <c r="A1520" t="s">
        <v>551</v>
      </c>
      <c r="B1520" t="s">
        <v>552</v>
      </c>
      <c r="C1520" t="s">
        <v>564</v>
      </c>
      <c r="D1520" t="str">
        <f t="shared" si="23"/>
        <v>16</v>
      </c>
      <c r="E1520" t="s">
        <v>567</v>
      </c>
      <c r="F1520" t="s">
        <v>554</v>
      </c>
      <c r="G1520" s="5">
        <v>-30</v>
      </c>
    </row>
    <row r="1521" spans="1:7" x14ac:dyDescent="0.2">
      <c r="A1521" t="s">
        <v>551</v>
      </c>
      <c r="B1521" t="s">
        <v>552</v>
      </c>
      <c r="C1521" t="s">
        <v>564</v>
      </c>
      <c r="D1521" t="str">
        <f t="shared" si="23"/>
        <v>16</v>
      </c>
      <c r="E1521" t="s">
        <v>568</v>
      </c>
      <c r="F1521" t="s">
        <v>554</v>
      </c>
      <c r="G1521" s="5">
        <v>-9</v>
      </c>
    </row>
    <row r="1522" spans="1:7" x14ac:dyDescent="0.2">
      <c r="A1522" t="s">
        <v>551</v>
      </c>
      <c r="B1522" t="s">
        <v>552</v>
      </c>
      <c r="C1522" t="s">
        <v>564</v>
      </c>
      <c r="D1522" t="str">
        <f t="shared" si="23"/>
        <v>16</v>
      </c>
      <c r="E1522" t="s">
        <v>536</v>
      </c>
      <c r="F1522" t="s">
        <v>554</v>
      </c>
      <c r="G1522" s="5">
        <v>-50</v>
      </c>
    </row>
    <row r="1523" spans="1:7" x14ac:dyDescent="0.2">
      <c r="A1523" t="s">
        <v>551</v>
      </c>
      <c r="B1523" t="s">
        <v>552</v>
      </c>
      <c r="C1523" t="s">
        <v>564</v>
      </c>
      <c r="D1523" t="str">
        <f t="shared" si="23"/>
        <v>17</v>
      </c>
      <c r="E1523" t="s">
        <v>339</v>
      </c>
      <c r="F1523" t="s">
        <v>556</v>
      </c>
      <c r="G1523" s="5">
        <v>-60</v>
      </c>
    </row>
    <row r="1524" spans="1:7" x14ac:dyDescent="0.2">
      <c r="A1524" t="s">
        <v>551</v>
      </c>
      <c r="B1524" t="s">
        <v>552</v>
      </c>
      <c r="C1524" t="s">
        <v>564</v>
      </c>
      <c r="D1524" t="str">
        <f t="shared" si="23"/>
        <v>17</v>
      </c>
      <c r="E1524" t="s">
        <v>395</v>
      </c>
      <c r="F1524" t="s">
        <v>554</v>
      </c>
      <c r="G1524" s="5">
        <v>-20</v>
      </c>
    </row>
    <row r="1525" spans="1:7" x14ac:dyDescent="0.2">
      <c r="A1525" t="s">
        <v>551</v>
      </c>
      <c r="B1525" t="s">
        <v>552</v>
      </c>
      <c r="C1525" t="s">
        <v>569</v>
      </c>
      <c r="D1525" t="str">
        <f t="shared" si="23"/>
        <v>11</v>
      </c>
      <c r="E1525" t="s">
        <v>328</v>
      </c>
      <c r="F1525" t="s">
        <v>424</v>
      </c>
      <c r="G1525" s="5">
        <v>10</v>
      </c>
    </row>
    <row r="1526" spans="1:7" x14ac:dyDescent="0.2">
      <c r="A1526" t="s">
        <v>551</v>
      </c>
      <c r="B1526" t="s">
        <v>552</v>
      </c>
      <c r="C1526" t="s">
        <v>569</v>
      </c>
      <c r="D1526" t="str">
        <f t="shared" si="23"/>
        <v>11</v>
      </c>
      <c r="E1526" t="s">
        <v>329</v>
      </c>
      <c r="F1526" t="s">
        <v>424</v>
      </c>
      <c r="G1526" s="5">
        <v>10</v>
      </c>
    </row>
    <row r="1527" spans="1:7" x14ac:dyDescent="0.2">
      <c r="A1527" t="s">
        <v>551</v>
      </c>
      <c r="B1527" t="s">
        <v>552</v>
      </c>
      <c r="C1527" t="s">
        <v>569</v>
      </c>
      <c r="D1527" t="str">
        <f t="shared" si="23"/>
        <v>11</v>
      </c>
      <c r="E1527" t="s">
        <v>330</v>
      </c>
      <c r="F1527" t="s">
        <v>424</v>
      </c>
      <c r="G1527" s="5">
        <v>10</v>
      </c>
    </row>
    <row r="1528" spans="1:7" x14ac:dyDescent="0.2">
      <c r="A1528" t="s">
        <v>551</v>
      </c>
      <c r="B1528" t="s">
        <v>552</v>
      </c>
      <c r="C1528" t="s">
        <v>569</v>
      </c>
      <c r="D1528" t="str">
        <f t="shared" si="23"/>
        <v>11</v>
      </c>
      <c r="E1528" t="s">
        <v>331</v>
      </c>
      <c r="F1528" t="s">
        <v>424</v>
      </c>
      <c r="G1528" s="5">
        <v>10</v>
      </c>
    </row>
    <row r="1529" spans="1:7" x14ac:dyDescent="0.2">
      <c r="A1529" t="s">
        <v>551</v>
      </c>
      <c r="B1529" t="s">
        <v>552</v>
      </c>
      <c r="C1529" t="s">
        <v>569</v>
      </c>
      <c r="D1529" t="str">
        <f t="shared" si="23"/>
        <v>11</v>
      </c>
      <c r="E1529" t="s">
        <v>335</v>
      </c>
      <c r="F1529" t="s">
        <v>423</v>
      </c>
      <c r="G1529" s="5">
        <v>210</v>
      </c>
    </row>
    <row r="1530" spans="1:7" x14ac:dyDescent="0.2">
      <c r="A1530" t="s">
        <v>551</v>
      </c>
      <c r="B1530" t="s">
        <v>552</v>
      </c>
      <c r="C1530" t="s">
        <v>569</v>
      </c>
      <c r="D1530" t="str">
        <f t="shared" si="23"/>
        <v>14</v>
      </c>
      <c r="E1530" t="s">
        <v>337</v>
      </c>
      <c r="F1530" t="s">
        <v>424</v>
      </c>
      <c r="G1530" s="5">
        <v>63</v>
      </c>
    </row>
    <row r="1531" spans="1:7" x14ac:dyDescent="0.2">
      <c r="A1531" t="s">
        <v>551</v>
      </c>
      <c r="B1531" t="s">
        <v>552</v>
      </c>
      <c r="C1531" t="s">
        <v>569</v>
      </c>
      <c r="D1531" t="str">
        <f t="shared" si="23"/>
        <v>14</v>
      </c>
      <c r="E1531" t="s">
        <v>350</v>
      </c>
      <c r="F1531" t="s">
        <v>424</v>
      </c>
      <c r="G1531" s="5">
        <v>3668</v>
      </c>
    </row>
    <row r="1532" spans="1:7" x14ac:dyDescent="0.2">
      <c r="A1532" t="s">
        <v>551</v>
      </c>
      <c r="B1532" t="s">
        <v>552</v>
      </c>
      <c r="C1532" t="s">
        <v>569</v>
      </c>
      <c r="D1532" t="str">
        <f t="shared" si="23"/>
        <v>17</v>
      </c>
      <c r="E1532" t="s">
        <v>339</v>
      </c>
      <c r="F1532" t="s">
        <v>556</v>
      </c>
      <c r="G1532" s="5">
        <v>-63</v>
      </c>
    </row>
    <row r="1533" spans="1:7" x14ac:dyDescent="0.2">
      <c r="A1533" t="s">
        <v>551</v>
      </c>
      <c r="B1533" t="s">
        <v>552</v>
      </c>
      <c r="C1533" t="s">
        <v>570</v>
      </c>
      <c r="D1533" t="str">
        <f t="shared" si="23"/>
        <v>10</v>
      </c>
      <c r="E1533" t="s">
        <v>320</v>
      </c>
      <c r="F1533" t="s">
        <v>424</v>
      </c>
      <c r="G1533" s="5">
        <v>1685</v>
      </c>
    </row>
    <row r="1534" spans="1:7" x14ac:dyDescent="0.2">
      <c r="A1534" t="s">
        <v>551</v>
      </c>
      <c r="B1534" t="s">
        <v>552</v>
      </c>
      <c r="C1534" t="s">
        <v>570</v>
      </c>
      <c r="D1534" t="str">
        <f t="shared" si="23"/>
        <v>10</v>
      </c>
      <c r="E1534" t="s">
        <v>436</v>
      </c>
      <c r="F1534" t="s">
        <v>424</v>
      </c>
      <c r="G1534" s="5">
        <v>20</v>
      </c>
    </row>
    <row r="1535" spans="1:7" x14ac:dyDescent="0.2">
      <c r="A1535" t="s">
        <v>551</v>
      </c>
      <c r="B1535" t="s">
        <v>552</v>
      </c>
      <c r="C1535" t="s">
        <v>570</v>
      </c>
      <c r="D1535" t="str">
        <f t="shared" si="23"/>
        <v>10</v>
      </c>
      <c r="E1535" t="s">
        <v>437</v>
      </c>
      <c r="F1535" t="s">
        <v>424</v>
      </c>
      <c r="G1535" s="5">
        <v>35</v>
      </c>
    </row>
    <row r="1536" spans="1:7" x14ac:dyDescent="0.2">
      <c r="A1536" t="s">
        <v>551</v>
      </c>
      <c r="B1536" t="s">
        <v>552</v>
      </c>
      <c r="C1536" t="s">
        <v>570</v>
      </c>
      <c r="D1536" t="str">
        <f t="shared" si="23"/>
        <v>10</v>
      </c>
      <c r="E1536" t="s">
        <v>322</v>
      </c>
      <c r="F1536" t="s">
        <v>424</v>
      </c>
      <c r="G1536" s="5">
        <v>21</v>
      </c>
    </row>
    <row r="1537" spans="1:7" x14ac:dyDescent="0.2">
      <c r="A1537" t="s">
        <v>551</v>
      </c>
      <c r="B1537" t="s">
        <v>552</v>
      </c>
      <c r="C1537" t="s">
        <v>570</v>
      </c>
      <c r="D1537" t="str">
        <f t="shared" si="23"/>
        <v>10</v>
      </c>
      <c r="E1537" t="s">
        <v>324</v>
      </c>
      <c r="F1537" t="s">
        <v>424</v>
      </c>
      <c r="G1537" s="5">
        <v>278</v>
      </c>
    </row>
    <row r="1538" spans="1:7" x14ac:dyDescent="0.2">
      <c r="A1538" t="s">
        <v>551</v>
      </c>
      <c r="B1538" t="s">
        <v>552</v>
      </c>
      <c r="C1538" t="s">
        <v>570</v>
      </c>
      <c r="D1538" t="str">
        <f t="shared" si="23"/>
        <v>10</v>
      </c>
      <c r="E1538" t="s">
        <v>325</v>
      </c>
      <c r="F1538" t="s">
        <v>424</v>
      </c>
      <c r="G1538" s="5">
        <v>5</v>
      </c>
    </row>
    <row r="1539" spans="1:7" x14ac:dyDescent="0.2">
      <c r="A1539" t="s">
        <v>551</v>
      </c>
      <c r="B1539" t="s">
        <v>552</v>
      </c>
      <c r="C1539" t="s">
        <v>570</v>
      </c>
      <c r="D1539" t="str">
        <f t="shared" ref="D1539:D1602" si="24">LEFT(E1539,2)</f>
        <v>10</v>
      </c>
      <c r="E1539" t="s">
        <v>326</v>
      </c>
      <c r="F1539" t="s">
        <v>424</v>
      </c>
      <c r="G1539" s="5">
        <v>288</v>
      </c>
    </row>
    <row r="1540" spans="1:7" x14ac:dyDescent="0.2">
      <c r="A1540" t="s">
        <v>551</v>
      </c>
      <c r="B1540" t="s">
        <v>552</v>
      </c>
      <c r="C1540" t="s">
        <v>570</v>
      </c>
      <c r="D1540" t="str">
        <f t="shared" si="24"/>
        <v>11</v>
      </c>
      <c r="E1540" t="s">
        <v>344</v>
      </c>
      <c r="F1540" t="s">
        <v>424</v>
      </c>
      <c r="G1540" s="5">
        <v>70</v>
      </c>
    </row>
    <row r="1541" spans="1:7" x14ac:dyDescent="0.2">
      <c r="A1541" t="s">
        <v>551</v>
      </c>
      <c r="B1541" t="s">
        <v>552</v>
      </c>
      <c r="C1541" t="s">
        <v>570</v>
      </c>
      <c r="D1541" t="str">
        <f t="shared" si="24"/>
        <v>11</v>
      </c>
      <c r="E1541" t="s">
        <v>398</v>
      </c>
      <c r="F1541" t="s">
        <v>424</v>
      </c>
      <c r="G1541" s="5">
        <v>6</v>
      </c>
    </row>
    <row r="1542" spans="1:7" x14ac:dyDescent="0.2">
      <c r="A1542" t="s">
        <v>551</v>
      </c>
      <c r="B1542" t="s">
        <v>552</v>
      </c>
      <c r="C1542" t="s">
        <v>570</v>
      </c>
      <c r="D1542" t="str">
        <f t="shared" si="24"/>
        <v>11</v>
      </c>
      <c r="E1542" t="s">
        <v>327</v>
      </c>
      <c r="F1542" t="s">
        <v>424</v>
      </c>
      <c r="G1542" s="5">
        <v>8</v>
      </c>
    </row>
    <row r="1543" spans="1:7" x14ac:dyDescent="0.2">
      <c r="A1543" t="s">
        <v>551</v>
      </c>
      <c r="B1543" t="s">
        <v>552</v>
      </c>
      <c r="C1543" t="s">
        <v>570</v>
      </c>
      <c r="D1543" t="str">
        <f t="shared" si="24"/>
        <v>11</v>
      </c>
      <c r="E1543" t="s">
        <v>328</v>
      </c>
      <c r="F1543" t="s">
        <v>424</v>
      </c>
      <c r="G1543" s="5">
        <v>30</v>
      </c>
    </row>
    <row r="1544" spans="1:7" x14ac:dyDescent="0.2">
      <c r="A1544" t="s">
        <v>551</v>
      </c>
      <c r="B1544" t="s">
        <v>552</v>
      </c>
      <c r="C1544" t="s">
        <v>570</v>
      </c>
      <c r="D1544" t="str">
        <f t="shared" si="24"/>
        <v>11</v>
      </c>
      <c r="E1544" t="s">
        <v>392</v>
      </c>
      <c r="F1544" t="s">
        <v>424</v>
      </c>
      <c r="G1544" s="5">
        <v>50</v>
      </c>
    </row>
    <row r="1545" spans="1:7" x14ac:dyDescent="0.2">
      <c r="A1545" t="s">
        <v>551</v>
      </c>
      <c r="B1545" t="s">
        <v>552</v>
      </c>
      <c r="C1545" t="s">
        <v>570</v>
      </c>
      <c r="D1545" t="str">
        <f t="shared" si="24"/>
        <v>11</v>
      </c>
      <c r="E1545" t="s">
        <v>360</v>
      </c>
      <c r="F1545" t="s">
        <v>424</v>
      </c>
      <c r="G1545" s="5">
        <v>8</v>
      </c>
    </row>
    <row r="1546" spans="1:7" x14ac:dyDescent="0.2">
      <c r="A1546" t="s">
        <v>551</v>
      </c>
      <c r="B1546" t="s">
        <v>552</v>
      </c>
      <c r="C1546" t="s">
        <v>570</v>
      </c>
      <c r="D1546" t="str">
        <f t="shared" si="24"/>
        <v>11</v>
      </c>
      <c r="E1546" t="s">
        <v>406</v>
      </c>
      <c r="F1546" t="s">
        <v>424</v>
      </c>
      <c r="G1546" s="5">
        <v>9</v>
      </c>
    </row>
    <row r="1547" spans="1:7" x14ac:dyDescent="0.2">
      <c r="A1547" t="s">
        <v>551</v>
      </c>
      <c r="B1547" t="s">
        <v>552</v>
      </c>
      <c r="C1547" t="s">
        <v>570</v>
      </c>
      <c r="D1547" t="str">
        <f t="shared" si="24"/>
        <v>11</v>
      </c>
      <c r="E1547" t="s">
        <v>427</v>
      </c>
      <c r="F1547" t="s">
        <v>424</v>
      </c>
      <c r="G1547" s="5">
        <v>30</v>
      </c>
    </row>
    <row r="1548" spans="1:7" x14ac:dyDescent="0.2">
      <c r="A1548" t="s">
        <v>551</v>
      </c>
      <c r="B1548" t="s">
        <v>552</v>
      </c>
      <c r="C1548" t="s">
        <v>570</v>
      </c>
      <c r="D1548" t="str">
        <f t="shared" si="24"/>
        <v>11</v>
      </c>
      <c r="E1548" t="s">
        <v>329</v>
      </c>
      <c r="F1548" t="s">
        <v>424</v>
      </c>
      <c r="G1548" s="5">
        <v>4</v>
      </c>
    </row>
    <row r="1549" spans="1:7" x14ac:dyDescent="0.2">
      <c r="A1549" t="s">
        <v>551</v>
      </c>
      <c r="B1549" t="s">
        <v>552</v>
      </c>
      <c r="C1549" t="s">
        <v>570</v>
      </c>
      <c r="D1549" t="str">
        <f t="shared" si="24"/>
        <v>11</v>
      </c>
      <c r="E1549" t="s">
        <v>330</v>
      </c>
      <c r="F1549" t="s">
        <v>424</v>
      </c>
      <c r="G1549" s="5">
        <v>80</v>
      </c>
    </row>
    <row r="1550" spans="1:7" x14ac:dyDescent="0.2">
      <c r="A1550" t="s">
        <v>551</v>
      </c>
      <c r="B1550" t="s">
        <v>552</v>
      </c>
      <c r="C1550" t="s">
        <v>570</v>
      </c>
      <c r="D1550" t="str">
        <f t="shared" si="24"/>
        <v>11</v>
      </c>
      <c r="E1550" t="s">
        <v>331</v>
      </c>
      <c r="F1550" t="s">
        <v>424</v>
      </c>
      <c r="G1550" s="5">
        <v>7</v>
      </c>
    </row>
    <row r="1551" spans="1:7" x14ac:dyDescent="0.2">
      <c r="A1551" t="s">
        <v>551</v>
      </c>
      <c r="B1551" t="s">
        <v>552</v>
      </c>
      <c r="C1551" t="s">
        <v>570</v>
      </c>
      <c r="D1551" t="str">
        <f t="shared" si="24"/>
        <v>11</v>
      </c>
      <c r="E1551" t="s">
        <v>332</v>
      </c>
      <c r="F1551" t="s">
        <v>424</v>
      </c>
      <c r="G1551" s="5">
        <v>8</v>
      </c>
    </row>
    <row r="1552" spans="1:7" x14ac:dyDescent="0.2">
      <c r="A1552" t="s">
        <v>551</v>
      </c>
      <c r="B1552" t="s">
        <v>552</v>
      </c>
      <c r="C1552" t="s">
        <v>570</v>
      </c>
      <c r="D1552" t="str">
        <f t="shared" si="24"/>
        <v>11</v>
      </c>
      <c r="E1552" t="s">
        <v>333</v>
      </c>
      <c r="F1552" t="s">
        <v>424</v>
      </c>
      <c r="G1552" s="5">
        <v>40</v>
      </c>
    </row>
    <row r="1553" spans="1:7" x14ac:dyDescent="0.2">
      <c r="A1553" t="s">
        <v>551</v>
      </c>
      <c r="B1553" t="s">
        <v>552</v>
      </c>
      <c r="C1553" t="s">
        <v>570</v>
      </c>
      <c r="D1553" t="str">
        <f t="shared" si="24"/>
        <v>11</v>
      </c>
      <c r="E1553" t="s">
        <v>571</v>
      </c>
      <c r="F1553" t="s">
        <v>424</v>
      </c>
      <c r="G1553" s="5">
        <v>5</v>
      </c>
    </row>
    <row r="1554" spans="1:7" x14ac:dyDescent="0.2">
      <c r="A1554" t="s">
        <v>551</v>
      </c>
      <c r="B1554" t="s">
        <v>552</v>
      </c>
      <c r="C1554" t="s">
        <v>570</v>
      </c>
      <c r="D1554" t="str">
        <f t="shared" si="24"/>
        <v>11</v>
      </c>
      <c r="E1554" t="s">
        <v>334</v>
      </c>
      <c r="F1554" t="s">
        <v>424</v>
      </c>
      <c r="G1554" s="5">
        <v>7</v>
      </c>
    </row>
    <row r="1555" spans="1:7" x14ac:dyDescent="0.2">
      <c r="A1555" t="s">
        <v>551</v>
      </c>
      <c r="B1555" t="s">
        <v>552</v>
      </c>
      <c r="C1555" t="s">
        <v>570</v>
      </c>
      <c r="D1555" t="str">
        <f t="shared" si="24"/>
        <v>11</v>
      </c>
      <c r="E1555" t="s">
        <v>335</v>
      </c>
      <c r="F1555" t="s">
        <v>424</v>
      </c>
      <c r="G1555" s="5">
        <v>173</v>
      </c>
    </row>
    <row r="1556" spans="1:7" x14ac:dyDescent="0.2">
      <c r="A1556" t="s">
        <v>551</v>
      </c>
      <c r="B1556" t="s">
        <v>552</v>
      </c>
      <c r="C1556" t="s">
        <v>570</v>
      </c>
      <c r="D1556" t="str">
        <f t="shared" si="24"/>
        <v>11</v>
      </c>
      <c r="E1556" t="s">
        <v>495</v>
      </c>
      <c r="F1556" t="s">
        <v>424</v>
      </c>
      <c r="G1556" s="5">
        <v>650</v>
      </c>
    </row>
    <row r="1557" spans="1:7" x14ac:dyDescent="0.2">
      <c r="A1557" t="s">
        <v>551</v>
      </c>
      <c r="B1557" t="s">
        <v>552</v>
      </c>
      <c r="C1557" t="s">
        <v>570</v>
      </c>
      <c r="D1557" t="str">
        <f t="shared" si="24"/>
        <v>12</v>
      </c>
      <c r="E1557" t="s">
        <v>336</v>
      </c>
      <c r="F1557" t="s">
        <v>424</v>
      </c>
      <c r="G1557" s="5">
        <v>35</v>
      </c>
    </row>
    <row r="1558" spans="1:7" x14ac:dyDescent="0.2">
      <c r="A1558" t="s">
        <v>551</v>
      </c>
      <c r="B1558" t="s">
        <v>552</v>
      </c>
      <c r="C1558" t="s">
        <v>570</v>
      </c>
      <c r="D1558" t="str">
        <f t="shared" si="24"/>
        <v>12</v>
      </c>
      <c r="E1558" t="s">
        <v>503</v>
      </c>
      <c r="F1558" t="s">
        <v>424</v>
      </c>
      <c r="G1558" s="5">
        <v>50</v>
      </c>
    </row>
    <row r="1559" spans="1:7" x14ac:dyDescent="0.2">
      <c r="A1559" t="s">
        <v>551</v>
      </c>
      <c r="B1559" t="s">
        <v>552</v>
      </c>
      <c r="C1559" t="s">
        <v>570</v>
      </c>
      <c r="D1559" t="str">
        <f t="shared" si="24"/>
        <v>12</v>
      </c>
      <c r="E1559" t="s">
        <v>401</v>
      </c>
      <c r="F1559" t="s">
        <v>424</v>
      </c>
      <c r="G1559" s="5">
        <v>276</v>
      </c>
    </row>
    <row r="1560" spans="1:7" x14ac:dyDescent="0.2">
      <c r="A1560" t="s">
        <v>551</v>
      </c>
      <c r="B1560" t="s">
        <v>552</v>
      </c>
      <c r="C1560" t="s">
        <v>570</v>
      </c>
      <c r="D1560" t="str">
        <f t="shared" si="24"/>
        <v>12</v>
      </c>
      <c r="E1560" t="s">
        <v>572</v>
      </c>
      <c r="F1560" t="s">
        <v>424</v>
      </c>
      <c r="G1560" s="5">
        <v>40</v>
      </c>
    </row>
    <row r="1561" spans="1:7" x14ac:dyDescent="0.2">
      <c r="A1561" t="s">
        <v>551</v>
      </c>
      <c r="B1561" t="s">
        <v>552</v>
      </c>
      <c r="C1561" t="s">
        <v>570</v>
      </c>
      <c r="D1561" t="str">
        <f t="shared" si="24"/>
        <v>14</v>
      </c>
      <c r="E1561" t="s">
        <v>337</v>
      </c>
      <c r="F1561" t="s">
        <v>424</v>
      </c>
      <c r="G1561" s="5">
        <v>550</v>
      </c>
    </row>
    <row r="1562" spans="1:7" x14ac:dyDescent="0.2">
      <c r="A1562" t="s">
        <v>551</v>
      </c>
      <c r="B1562" t="s">
        <v>552</v>
      </c>
      <c r="C1562" t="s">
        <v>570</v>
      </c>
      <c r="D1562" t="str">
        <f t="shared" si="24"/>
        <v>14</v>
      </c>
      <c r="E1562" t="s">
        <v>350</v>
      </c>
      <c r="F1562" t="s">
        <v>424</v>
      </c>
      <c r="G1562" s="5">
        <v>970</v>
      </c>
    </row>
    <row r="1563" spans="1:7" x14ac:dyDescent="0.2">
      <c r="A1563" t="s">
        <v>551</v>
      </c>
      <c r="B1563" t="s">
        <v>552</v>
      </c>
      <c r="C1563" t="s">
        <v>570</v>
      </c>
      <c r="D1563" t="str">
        <f t="shared" si="24"/>
        <v>16</v>
      </c>
      <c r="E1563" t="s">
        <v>504</v>
      </c>
      <c r="F1563" t="s">
        <v>424</v>
      </c>
      <c r="G1563" s="5">
        <v>-180</v>
      </c>
    </row>
    <row r="1564" spans="1:7" x14ac:dyDescent="0.2">
      <c r="A1564" t="s">
        <v>551</v>
      </c>
      <c r="B1564" t="s">
        <v>552</v>
      </c>
      <c r="C1564" t="s">
        <v>570</v>
      </c>
      <c r="D1564" t="str">
        <f t="shared" si="24"/>
        <v>17</v>
      </c>
      <c r="E1564" t="s">
        <v>339</v>
      </c>
      <c r="F1564" t="s">
        <v>424</v>
      </c>
      <c r="G1564" s="5">
        <v>-550</v>
      </c>
    </row>
    <row r="1565" spans="1:7" x14ac:dyDescent="0.2">
      <c r="A1565" t="s">
        <v>551</v>
      </c>
      <c r="B1565" t="s">
        <v>552</v>
      </c>
      <c r="C1565" t="s">
        <v>573</v>
      </c>
      <c r="D1565" t="str">
        <f t="shared" si="24"/>
        <v>10</v>
      </c>
      <c r="E1565" t="s">
        <v>320</v>
      </c>
      <c r="F1565" t="s">
        <v>424</v>
      </c>
      <c r="G1565" s="5">
        <v>4926</v>
      </c>
    </row>
    <row r="1566" spans="1:7" x14ac:dyDescent="0.2">
      <c r="A1566" t="s">
        <v>551</v>
      </c>
      <c r="B1566" t="s">
        <v>552</v>
      </c>
      <c r="C1566" t="s">
        <v>573</v>
      </c>
      <c r="D1566" t="str">
        <f t="shared" si="24"/>
        <v>10</v>
      </c>
      <c r="E1566" t="s">
        <v>574</v>
      </c>
      <c r="F1566" t="s">
        <v>424</v>
      </c>
      <c r="G1566" s="5">
        <v>58</v>
      </c>
    </row>
    <row r="1567" spans="1:7" x14ac:dyDescent="0.2">
      <c r="A1567" t="s">
        <v>551</v>
      </c>
      <c r="B1567" t="s">
        <v>552</v>
      </c>
      <c r="C1567" t="s">
        <v>573</v>
      </c>
      <c r="D1567" t="str">
        <f t="shared" si="24"/>
        <v>10</v>
      </c>
      <c r="E1567" t="s">
        <v>403</v>
      </c>
      <c r="F1567" t="s">
        <v>424</v>
      </c>
      <c r="G1567" s="5">
        <v>320</v>
      </c>
    </row>
    <row r="1568" spans="1:7" x14ac:dyDescent="0.2">
      <c r="A1568" t="s">
        <v>551</v>
      </c>
      <c r="B1568" t="s">
        <v>552</v>
      </c>
      <c r="C1568" t="s">
        <v>573</v>
      </c>
      <c r="D1568" t="str">
        <f t="shared" si="24"/>
        <v>10</v>
      </c>
      <c r="E1568" t="s">
        <v>403</v>
      </c>
      <c r="F1568" t="s">
        <v>425</v>
      </c>
      <c r="G1568" s="5">
        <v>40</v>
      </c>
    </row>
    <row r="1569" spans="1:7" x14ac:dyDescent="0.2">
      <c r="A1569" t="s">
        <v>551</v>
      </c>
      <c r="B1569" t="s">
        <v>552</v>
      </c>
      <c r="C1569" t="s">
        <v>573</v>
      </c>
      <c r="D1569" t="str">
        <f t="shared" si="24"/>
        <v>10</v>
      </c>
      <c r="E1569" t="s">
        <v>524</v>
      </c>
      <c r="F1569" t="s">
        <v>424</v>
      </c>
      <c r="G1569" s="5">
        <v>70</v>
      </c>
    </row>
    <row r="1570" spans="1:7" x14ac:dyDescent="0.2">
      <c r="A1570" t="s">
        <v>551</v>
      </c>
      <c r="B1570" t="s">
        <v>552</v>
      </c>
      <c r="C1570" t="s">
        <v>573</v>
      </c>
      <c r="D1570" t="str">
        <f t="shared" si="24"/>
        <v>10</v>
      </c>
      <c r="E1570" t="s">
        <v>575</v>
      </c>
      <c r="F1570" t="s">
        <v>424</v>
      </c>
      <c r="G1570" s="5">
        <v>23</v>
      </c>
    </row>
    <row r="1571" spans="1:7" x14ac:dyDescent="0.2">
      <c r="A1571" t="s">
        <v>551</v>
      </c>
      <c r="B1571" t="s">
        <v>552</v>
      </c>
      <c r="C1571" t="s">
        <v>573</v>
      </c>
      <c r="D1571" t="str">
        <f t="shared" si="24"/>
        <v>10</v>
      </c>
      <c r="E1571" t="s">
        <v>436</v>
      </c>
      <c r="F1571" t="s">
        <v>424</v>
      </c>
      <c r="G1571" s="5">
        <v>120</v>
      </c>
    </row>
    <row r="1572" spans="1:7" x14ac:dyDescent="0.2">
      <c r="A1572" t="s">
        <v>551</v>
      </c>
      <c r="B1572" t="s">
        <v>552</v>
      </c>
      <c r="C1572" t="s">
        <v>573</v>
      </c>
      <c r="D1572" t="str">
        <f t="shared" si="24"/>
        <v>10</v>
      </c>
      <c r="E1572" t="s">
        <v>436</v>
      </c>
      <c r="F1572" t="s">
        <v>425</v>
      </c>
      <c r="G1572" s="5">
        <v>73</v>
      </c>
    </row>
    <row r="1573" spans="1:7" x14ac:dyDescent="0.2">
      <c r="A1573" t="s">
        <v>551</v>
      </c>
      <c r="B1573" t="s">
        <v>552</v>
      </c>
      <c r="C1573" t="s">
        <v>573</v>
      </c>
      <c r="D1573" t="str">
        <f t="shared" si="24"/>
        <v>10</v>
      </c>
      <c r="E1573" t="s">
        <v>437</v>
      </c>
      <c r="F1573" t="s">
        <v>424</v>
      </c>
      <c r="G1573" s="5">
        <v>15</v>
      </c>
    </row>
    <row r="1574" spans="1:7" x14ac:dyDescent="0.2">
      <c r="A1574" t="s">
        <v>551</v>
      </c>
      <c r="B1574" t="s">
        <v>552</v>
      </c>
      <c r="C1574" t="s">
        <v>573</v>
      </c>
      <c r="D1574" t="str">
        <f t="shared" si="24"/>
        <v>10</v>
      </c>
      <c r="E1574" t="s">
        <v>324</v>
      </c>
      <c r="F1574" t="s">
        <v>424</v>
      </c>
      <c r="G1574" s="5">
        <v>885</v>
      </c>
    </row>
    <row r="1575" spans="1:7" x14ac:dyDescent="0.2">
      <c r="A1575" t="s">
        <v>551</v>
      </c>
      <c r="B1575" t="s">
        <v>552</v>
      </c>
      <c r="C1575" t="s">
        <v>573</v>
      </c>
      <c r="D1575" t="str">
        <f t="shared" si="24"/>
        <v>10</v>
      </c>
      <c r="E1575" t="s">
        <v>324</v>
      </c>
      <c r="F1575" t="s">
        <v>425</v>
      </c>
      <c r="G1575" s="5">
        <v>11</v>
      </c>
    </row>
    <row r="1576" spans="1:7" x14ac:dyDescent="0.2">
      <c r="A1576" t="s">
        <v>551</v>
      </c>
      <c r="B1576" t="s">
        <v>552</v>
      </c>
      <c r="C1576" t="s">
        <v>573</v>
      </c>
      <c r="D1576" t="str">
        <f t="shared" si="24"/>
        <v>10</v>
      </c>
      <c r="E1576" t="s">
        <v>325</v>
      </c>
      <c r="F1576" t="s">
        <v>424</v>
      </c>
      <c r="G1576" s="5">
        <v>16</v>
      </c>
    </row>
    <row r="1577" spans="1:7" x14ac:dyDescent="0.2">
      <c r="A1577" t="s">
        <v>551</v>
      </c>
      <c r="B1577" t="s">
        <v>552</v>
      </c>
      <c r="C1577" t="s">
        <v>573</v>
      </c>
      <c r="D1577" t="str">
        <f t="shared" si="24"/>
        <v>10</v>
      </c>
      <c r="E1577" t="s">
        <v>326</v>
      </c>
      <c r="F1577" t="s">
        <v>424</v>
      </c>
      <c r="G1577" s="5">
        <v>905</v>
      </c>
    </row>
    <row r="1578" spans="1:7" x14ac:dyDescent="0.2">
      <c r="A1578" t="s">
        <v>551</v>
      </c>
      <c r="B1578" t="s">
        <v>552</v>
      </c>
      <c r="C1578" t="s">
        <v>573</v>
      </c>
      <c r="D1578" t="str">
        <f t="shared" si="24"/>
        <v>10</v>
      </c>
      <c r="E1578" t="s">
        <v>326</v>
      </c>
      <c r="F1578" t="s">
        <v>425</v>
      </c>
      <c r="G1578" s="5">
        <v>11.6</v>
      </c>
    </row>
    <row r="1579" spans="1:7" x14ac:dyDescent="0.2">
      <c r="A1579" t="s">
        <v>551</v>
      </c>
      <c r="B1579" t="s">
        <v>552</v>
      </c>
      <c r="C1579" t="s">
        <v>573</v>
      </c>
      <c r="D1579" t="str">
        <f t="shared" si="24"/>
        <v>11</v>
      </c>
      <c r="E1579" t="s">
        <v>491</v>
      </c>
      <c r="F1579" t="s">
        <v>424</v>
      </c>
      <c r="G1579" s="5">
        <v>2</v>
      </c>
    </row>
    <row r="1580" spans="1:7" x14ac:dyDescent="0.2">
      <c r="A1580" t="s">
        <v>551</v>
      </c>
      <c r="B1580" t="s">
        <v>552</v>
      </c>
      <c r="C1580" t="s">
        <v>573</v>
      </c>
      <c r="D1580" t="str">
        <f t="shared" si="24"/>
        <v>11</v>
      </c>
      <c r="E1580" t="s">
        <v>328</v>
      </c>
      <c r="F1580" t="s">
        <v>424</v>
      </c>
      <c r="G1580" s="5">
        <v>650</v>
      </c>
    </row>
    <row r="1581" spans="1:7" x14ac:dyDescent="0.2">
      <c r="A1581" t="s">
        <v>551</v>
      </c>
      <c r="B1581" t="s">
        <v>552</v>
      </c>
      <c r="C1581" t="s">
        <v>573</v>
      </c>
      <c r="D1581" t="str">
        <f t="shared" si="24"/>
        <v>11</v>
      </c>
      <c r="E1581" t="s">
        <v>328</v>
      </c>
      <c r="F1581" t="s">
        <v>425</v>
      </c>
      <c r="G1581" s="5">
        <v>20.399999999999999</v>
      </c>
    </row>
    <row r="1582" spans="1:7" x14ac:dyDescent="0.2">
      <c r="A1582" t="s">
        <v>551</v>
      </c>
      <c r="B1582" t="s">
        <v>552</v>
      </c>
      <c r="C1582" t="s">
        <v>573</v>
      </c>
      <c r="D1582" t="str">
        <f t="shared" si="24"/>
        <v>11</v>
      </c>
      <c r="E1582" t="s">
        <v>376</v>
      </c>
      <c r="F1582" t="s">
        <v>424</v>
      </c>
      <c r="G1582" s="5">
        <v>10</v>
      </c>
    </row>
    <row r="1583" spans="1:7" x14ac:dyDescent="0.2">
      <c r="A1583" t="s">
        <v>551</v>
      </c>
      <c r="B1583" t="s">
        <v>552</v>
      </c>
      <c r="C1583" t="s">
        <v>573</v>
      </c>
      <c r="D1583" t="str">
        <f t="shared" si="24"/>
        <v>11</v>
      </c>
      <c r="E1583" t="s">
        <v>517</v>
      </c>
      <c r="F1583" t="s">
        <v>424</v>
      </c>
      <c r="G1583" s="5">
        <v>320</v>
      </c>
    </row>
    <row r="1584" spans="1:7" x14ac:dyDescent="0.2">
      <c r="A1584" t="s">
        <v>551</v>
      </c>
      <c r="B1584" t="s">
        <v>552</v>
      </c>
      <c r="C1584" t="s">
        <v>573</v>
      </c>
      <c r="D1584" t="str">
        <f t="shared" si="24"/>
        <v>11</v>
      </c>
      <c r="E1584" t="s">
        <v>576</v>
      </c>
      <c r="F1584" t="s">
        <v>424</v>
      </c>
      <c r="G1584" s="5">
        <v>15</v>
      </c>
    </row>
    <row r="1585" spans="1:7" x14ac:dyDescent="0.2">
      <c r="A1585" t="s">
        <v>551</v>
      </c>
      <c r="B1585" t="s">
        <v>552</v>
      </c>
      <c r="C1585" t="s">
        <v>573</v>
      </c>
      <c r="D1585" t="str">
        <f t="shared" si="24"/>
        <v>11</v>
      </c>
      <c r="E1585" t="s">
        <v>329</v>
      </c>
      <c r="F1585" t="s">
        <v>424</v>
      </c>
      <c r="G1585" s="5">
        <v>320</v>
      </c>
    </row>
    <row r="1586" spans="1:7" x14ac:dyDescent="0.2">
      <c r="A1586" t="s">
        <v>551</v>
      </c>
      <c r="B1586" t="s">
        <v>552</v>
      </c>
      <c r="C1586" t="s">
        <v>573</v>
      </c>
      <c r="D1586" t="str">
        <f t="shared" si="24"/>
        <v>11</v>
      </c>
      <c r="E1586" t="s">
        <v>330</v>
      </c>
      <c r="F1586" t="s">
        <v>424</v>
      </c>
      <c r="G1586" s="5">
        <v>90</v>
      </c>
    </row>
    <row r="1587" spans="1:7" x14ac:dyDescent="0.2">
      <c r="A1587" t="s">
        <v>551</v>
      </c>
      <c r="B1587" t="s">
        <v>552</v>
      </c>
      <c r="C1587" t="s">
        <v>573</v>
      </c>
      <c r="D1587" t="str">
        <f t="shared" si="24"/>
        <v>11</v>
      </c>
      <c r="E1587" t="s">
        <v>332</v>
      </c>
      <c r="F1587" t="s">
        <v>424</v>
      </c>
      <c r="G1587" s="5">
        <v>5</v>
      </c>
    </row>
    <row r="1588" spans="1:7" x14ac:dyDescent="0.2">
      <c r="A1588" t="s">
        <v>551</v>
      </c>
      <c r="B1588" t="s">
        <v>552</v>
      </c>
      <c r="C1588" t="s">
        <v>573</v>
      </c>
      <c r="D1588" t="str">
        <f t="shared" si="24"/>
        <v>11</v>
      </c>
      <c r="E1588" t="s">
        <v>492</v>
      </c>
      <c r="F1588" t="s">
        <v>424</v>
      </c>
      <c r="G1588" s="5">
        <v>8</v>
      </c>
    </row>
    <row r="1589" spans="1:7" x14ac:dyDescent="0.2">
      <c r="A1589" t="s">
        <v>551</v>
      </c>
      <c r="B1589" t="s">
        <v>552</v>
      </c>
      <c r="C1589" t="s">
        <v>573</v>
      </c>
      <c r="D1589" t="str">
        <f t="shared" si="24"/>
        <v>11</v>
      </c>
      <c r="E1589" t="s">
        <v>333</v>
      </c>
      <c r="F1589" t="s">
        <v>424</v>
      </c>
      <c r="G1589" s="5">
        <v>24</v>
      </c>
    </row>
    <row r="1590" spans="1:7" x14ac:dyDescent="0.2">
      <c r="A1590" t="s">
        <v>551</v>
      </c>
      <c r="B1590" t="s">
        <v>552</v>
      </c>
      <c r="C1590" t="s">
        <v>573</v>
      </c>
      <c r="D1590" t="str">
        <f t="shared" si="24"/>
        <v>11</v>
      </c>
      <c r="E1590" t="s">
        <v>334</v>
      </c>
      <c r="F1590" t="s">
        <v>424</v>
      </c>
      <c r="G1590" s="5">
        <v>4</v>
      </c>
    </row>
    <row r="1591" spans="1:7" x14ac:dyDescent="0.2">
      <c r="A1591" t="s">
        <v>551</v>
      </c>
      <c r="B1591" t="s">
        <v>552</v>
      </c>
      <c r="C1591" t="s">
        <v>573</v>
      </c>
      <c r="D1591" t="str">
        <f t="shared" si="24"/>
        <v>11</v>
      </c>
      <c r="E1591" t="s">
        <v>474</v>
      </c>
      <c r="F1591" t="s">
        <v>424</v>
      </c>
      <c r="G1591" s="5">
        <v>1115</v>
      </c>
    </row>
    <row r="1592" spans="1:7" x14ac:dyDescent="0.2">
      <c r="A1592" t="s">
        <v>551</v>
      </c>
      <c r="B1592" t="s">
        <v>552</v>
      </c>
      <c r="C1592" t="s">
        <v>573</v>
      </c>
      <c r="D1592" t="str">
        <f t="shared" si="24"/>
        <v>11</v>
      </c>
      <c r="E1592" t="s">
        <v>577</v>
      </c>
      <c r="F1592" t="s">
        <v>424</v>
      </c>
      <c r="G1592" s="5">
        <v>10</v>
      </c>
    </row>
    <row r="1593" spans="1:7" x14ac:dyDescent="0.2">
      <c r="A1593" t="s">
        <v>551</v>
      </c>
      <c r="B1593" t="s">
        <v>552</v>
      </c>
      <c r="C1593" t="s">
        <v>573</v>
      </c>
      <c r="D1593" t="str">
        <f t="shared" si="24"/>
        <v>11</v>
      </c>
      <c r="E1593" t="s">
        <v>522</v>
      </c>
      <c r="F1593" t="s">
        <v>424</v>
      </c>
      <c r="G1593" s="5">
        <v>400</v>
      </c>
    </row>
    <row r="1594" spans="1:7" x14ac:dyDescent="0.2">
      <c r="A1594" t="s">
        <v>551</v>
      </c>
      <c r="B1594" t="s">
        <v>552</v>
      </c>
      <c r="C1594" t="s">
        <v>573</v>
      </c>
      <c r="D1594" t="str">
        <f t="shared" si="24"/>
        <v>11</v>
      </c>
      <c r="E1594" t="s">
        <v>578</v>
      </c>
      <c r="F1594" t="s">
        <v>424</v>
      </c>
      <c r="G1594" s="5">
        <v>230</v>
      </c>
    </row>
    <row r="1595" spans="1:7" x14ac:dyDescent="0.2">
      <c r="A1595" t="s">
        <v>551</v>
      </c>
      <c r="B1595" t="s">
        <v>552</v>
      </c>
      <c r="C1595" t="s">
        <v>573</v>
      </c>
      <c r="D1595" t="str">
        <f t="shared" si="24"/>
        <v>11</v>
      </c>
      <c r="E1595" t="s">
        <v>335</v>
      </c>
      <c r="F1595" t="s">
        <v>424</v>
      </c>
      <c r="G1595" s="5">
        <v>58</v>
      </c>
    </row>
    <row r="1596" spans="1:7" x14ac:dyDescent="0.2">
      <c r="A1596" t="s">
        <v>551</v>
      </c>
      <c r="B1596" t="s">
        <v>552</v>
      </c>
      <c r="C1596" t="s">
        <v>573</v>
      </c>
      <c r="D1596" t="str">
        <f t="shared" si="24"/>
        <v>12</v>
      </c>
      <c r="E1596" t="s">
        <v>336</v>
      </c>
      <c r="F1596" t="s">
        <v>424</v>
      </c>
      <c r="G1596" s="5">
        <v>100</v>
      </c>
    </row>
    <row r="1597" spans="1:7" x14ac:dyDescent="0.2">
      <c r="A1597" t="s">
        <v>551</v>
      </c>
      <c r="B1597" t="s">
        <v>552</v>
      </c>
      <c r="C1597" t="s">
        <v>573</v>
      </c>
      <c r="D1597" t="str">
        <f t="shared" si="24"/>
        <v>12</v>
      </c>
      <c r="E1597" t="s">
        <v>503</v>
      </c>
      <c r="F1597" t="s">
        <v>424</v>
      </c>
      <c r="G1597" s="5">
        <v>330</v>
      </c>
    </row>
    <row r="1598" spans="1:7" x14ac:dyDescent="0.2">
      <c r="A1598" t="s">
        <v>551</v>
      </c>
      <c r="B1598" t="s">
        <v>552</v>
      </c>
      <c r="C1598" t="s">
        <v>573</v>
      </c>
      <c r="D1598" t="str">
        <f t="shared" si="24"/>
        <v>12</v>
      </c>
      <c r="E1598" t="s">
        <v>401</v>
      </c>
      <c r="F1598" t="s">
        <v>424</v>
      </c>
      <c r="G1598" s="5">
        <v>55</v>
      </c>
    </row>
    <row r="1599" spans="1:7" x14ac:dyDescent="0.2">
      <c r="A1599" t="s">
        <v>551</v>
      </c>
      <c r="B1599" t="s">
        <v>552</v>
      </c>
      <c r="C1599" t="s">
        <v>573</v>
      </c>
      <c r="D1599" t="str">
        <f t="shared" si="24"/>
        <v>12</v>
      </c>
      <c r="E1599" t="s">
        <v>572</v>
      </c>
      <c r="F1599" t="s">
        <v>424</v>
      </c>
      <c r="G1599" s="5">
        <v>180</v>
      </c>
    </row>
    <row r="1600" spans="1:7" x14ac:dyDescent="0.2">
      <c r="A1600" t="s">
        <v>551</v>
      </c>
      <c r="B1600" t="s">
        <v>552</v>
      </c>
      <c r="C1600" t="s">
        <v>573</v>
      </c>
      <c r="D1600" t="str">
        <f t="shared" si="24"/>
        <v>14</v>
      </c>
      <c r="E1600" t="s">
        <v>337</v>
      </c>
      <c r="F1600" t="s">
        <v>424</v>
      </c>
      <c r="G1600" s="5">
        <v>230</v>
      </c>
    </row>
    <row r="1601" spans="1:7" x14ac:dyDescent="0.2">
      <c r="A1601" t="s">
        <v>551</v>
      </c>
      <c r="B1601" t="s">
        <v>552</v>
      </c>
      <c r="C1601" t="s">
        <v>573</v>
      </c>
      <c r="D1601" t="str">
        <f t="shared" si="24"/>
        <v>15</v>
      </c>
      <c r="E1601" t="s">
        <v>579</v>
      </c>
      <c r="F1601" t="s">
        <v>424</v>
      </c>
      <c r="G1601" s="5">
        <v>552.6</v>
      </c>
    </row>
    <row r="1602" spans="1:7" x14ac:dyDescent="0.2">
      <c r="A1602" t="s">
        <v>551</v>
      </c>
      <c r="B1602" t="s">
        <v>552</v>
      </c>
      <c r="C1602" t="s">
        <v>573</v>
      </c>
      <c r="D1602" t="str">
        <f t="shared" si="24"/>
        <v>16</v>
      </c>
      <c r="E1602" t="s">
        <v>382</v>
      </c>
      <c r="F1602" t="s">
        <v>424</v>
      </c>
      <c r="G1602" s="5">
        <v>-635</v>
      </c>
    </row>
    <row r="1603" spans="1:7" x14ac:dyDescent="0.2">
      <c r="A1603" t="s">
        <v>551</v>
      </c>
      <c r="B1603" t="s">
        <v>552</v>
      </c>
      <c r="C1603" t="s">
        <v>573</v>
      </c>
      <c r="D1603" t="str">
        <f t="shared" ref="D1603:D1666" si="25">LEFT(E1603,2)</f>
        <v>16</v>
      </c>
      <c r="E1603" t="s">
        <v>566</v>
      </c>
      <c r="F1603" t="s">
        <v>424</v>
      </c>
      <c r="G1603" s="5">
        <v>-1425</v>
      </c>
    </row>
    <row r="1604" spans="1:7" x14ac:dyDescent="0.2">
      <c r="A1604" t="s">
        <v>551</v>
      </c>
      <c r="B1604" t="s">
        <v>552</v>
      </c>
      <c r="C1604" t="s">
        <v>573</v>
      </c>
      <c r="D1604" t="str">
        <f t="shared" si="25"/>
        <v>16</v>
      </c>
      <c r="E1604" t="s">
        <v>504</v>
      </c>
      <c r="F1604" t="s">
        <v>424</v>
      </c>
      <c r="G1604" s="5">
        <v>-1650</v>
      </c>
    </row>
    <row r="1605" spans="1:7" x14ac:dyDescent="0.2">
      <c r="A1605" t="s">
        <v>551</v>
      </c>
      <c r="B1605" t="s">
        <v>552</v>
      </c>
      <c r="C1605" t="s">
        <v>573</v>
      </c>
      <c r="D1605" t="str">
        <f t="shared" si="25"/>
        <v>16</v>
      </c>
      <c r="E1605" t="s">
        <v>504</v>
      </c>
      <c r="F1605" t="s">
        <v>425</v>
      </c>
      <c r="G1605" s="5">
        <v>144</v>
      </c>
    </row>
    <row r="1606" spans="1:7" x14ac:dyDescent="0.2">
      <c r="A1606" t="s">
        <v>551</v>
      </c>
      <c r="B1606" t="s">
        <v>552</v>
      </c>
      <c r="C1606" t="s">
        <v>573</v>
      </c>
      <c r="D1606" t="str">
        <f t="shared" si="25"/>
        <v>16</v>
      </c>
      <c r="E1606" t="s">
        <v>567</v>
      </c>
      <c r="F1606" t="s">
        <v>424</v>
      </c>
      <c r="G1606" s="5">
        <v>-6155</v>
      </c>
    </row>
    <row r="1607" spans="1:7" x14ac:dyDescent="0.2">
      <c r="A1607" t="s">
        <v>551</v>
      </c>
      <c r="B1607" t="s">
        <v>552</v>
      </c>
      <c r="C1607" t="s">
        <v>573</v>
      </c>
      <c r="D1607" t="str">
        <f t="shared" si="25"/>
        <v>16</v>
      </c>
      <c r="E1607" t="s">
        <v>580</v>
      </c>
      <c r="F1607" t="s">
        <v>424</v>
      </c>
      <c r="G1607" s="5">
        <v>-120</v>
      </c>
    </row>
    <row r="1608" spans="1:7" x14ac:dyDescent="0.2">
      <c r="A1608" t="s">
        <v>551</v>
      </c>
      <c r="B1608" t="s">
        <v>552</v>
      </c>
      <c r="C1608" t="s">
        <v>573</v>
      </c>
      <c r="D1608" t="str">
        <f t="shared" si="25"/>
        <v>16</v>
      </c>
      <c r="E1608" t="s">
        <v>536</v>
      </c>
      <c r="F1608" t="s">
        <v>424</v>
      </c>
      <c r="G1608" s="5">
        <v>-660</v>
      </c>
    </row>
    <row r="1609" spans="1:7" x14ac:dyDescent="0.2">
      <c r="A1609" t="s">
        <v>551</v>
      </c>
      <c r="B1609" t="s">
        <v>552</v>
      </c>
      <c r="C1609" t="s">
        <v>573</v>
      </c>
      <c r="D1609" t="str">
        <f t="shared" si="25"/>
        <v>17</v>
      </c>
      <c r="E1609" t="s">
        <v>363</v>
      </c>
      <c r="F1609" t="s">
        <v>424</v>
      </c>
      <c r="G1609" s="5">
        <v>-552.6</v>
      </c>
    </row>
    <row r="1610" spans="1:7" x14ac:dyDescent="0.2">
      <c r="A1610" t="s">
        <v>551</v>
      </c>
      <c r="B1610" t="s">
        <v>552</v>
      </c>
      <c r="C1610" t="s">
        <v>573</v>
      </c>
      <c r="D1610" t="str">
        <f t="shared" si="25"/>
        <v>17</v>
      </c>
      <c r="E1610" t="s">
        <v>339</v>
      </c>
      <c r="F1610" t="s">
        <v>424</v>
      </c>
      <c r="G1610" s="5">
        <v>-230</v>
      </c>
    </row>
    <row r="1611" spans="1:7" x14ac:dyDescent="0.2">
      <c r="A1611" t="s">
        <v>551</v>
      </c>
      <c r="B1611" t="s">
        <v>552</v>
      </c>
      <c r="C1611" t="s">
        <v>573</v>
      </c>
      <c r="D1611" t="str">
        <f t="shared" si="25"/>
        <v>19</v>
      </c>
      <c r="E1611" t="s">
        <v>475</v>
      </c>
      <c r="F1611" t="s">
        <v>425</v>
      </c>
      <c r="G1611" s="5">
        <v>-300</v>
      </c>
    </row>
    <row r="1612" spans="1:7" x14ac:dyDescent="0.2">
      <c r="A1612" t="s">
        <v>551</v>
      </c>
      <c r="B1612" t="s">
        <v>552</v>
      </c>
      <c r="C1612" t="s">
        <v>581</v>
      </c>
      <c r="D1612" t="str">
        <f t="shared" si="25"/>
        <v>10</v>
      </c>
      <c r="E1612" t="s">
        <v>320</v>
      </c>
      <c r="F1612" t="s">
        <v>424</v>
      </c>
      <c r="G1612" s="5">
        <v>1231</v>
      </c>
    </row>
    <row r="1613" spans="1:7" x14ac:dyDescent="0.2">
      <c r="A1613" t="s">
        <v>551</v>
      </c>
      <c r="B1613" t="s">
        <v>552</v>
      </c>
      <c r="C1613" t="s">
        <v>581</v>
      </c>
      <c r="D1613" t="str">
        <f t="shared" si="25"/>
        <v>10</v>
      </c>
      <c r="E1613" t="s">
        <v>574</v>
      </c>
      <c r="F1613" t="s">
        <v>424</v>
      </c>
      <c r="G1613" s="5">
        <v>15</v>
      </c>
    </row>
    <row r="1614" spans="1:7" x14ac:dyDescent="0.2">
      <c r="A1614" t="s">
        <v>551</v>
      </c>
      <c r="B1614" t="s">
        <v>552</v>
      </c>
      <c r="C1614" t="s">
        <v>581</v>
      </c>
      <c r="D1614" t="str">
        <f t="shared" si="25"/>
        <v>10</v>
      </c>
      <c r="E1614" t="s">
        <v>403</v>
      </c>
      <c r="F1614" t="s">
        <v>424</v>
      </c>
      <c r="G1614" s="5">
        <v>84</v>
      </c>
    </row>
    <row r="1615" spans="1:7" x14ac:dyDescent="0.2">
      <c r="A1615" t="s">
        <v>551</v>
      </c>
      <c r="B1615" t="s">
        <v>552</v>
      </c>
      <c r="C1615" t="s">
        <v>581</v>
      </c>
      <c r="D1615" t="str">
        <f t="shared" si="25"/>
        <v>10</v>
      </c>
      <c r="E1615" t="s">
        <v>524</v>
      </c>
      <c r="F1615" t="s">
        <v>424</v>
      </c>
      <c r="G1615" s="5">
        <v>3</v>
      </c>
    </row>
    <row r="1616" spans="1:7" x14ac:dyDescent="0.2">
      <c r="A1616" t="s">
        <v>551</v>
      </c>
      <c r="B1616" t="s">
        <v>552</v>
      </c>
      <c r="C1616" t="s">
        <v>581</v>
      </c>
      <c r="D1616" t="str">
        <f t="shared" si="25"/>
        <v>10</v>
      </c>
      <c r="E1616" t="s">
        <v>575</v>
      </c>
      <c r="F1616" t="s">
        <v>424</v>
      </c>
      <c r="G1616" s="5">
        <v>16</v>
      </c>
    </row>
    <row r="1617" spans="1:7" x14ac:dyDescent="0.2">
      <c r="A1617" t="s">
        <v>551</v>
      </c>
      <c r="B1617" t="s">
        <v>552</v>
      </c>
      <c r="C1617" t="s">
        <v>581</v>
      </c>
      <c r="D1617" t="str">
        <f t="shared" si="25"/>
        <v>10</v>
      </c>
      <c r="E1617" t="s">
        <v>436</v>
      </c>
      <c r="F1617" t="s">
        <v>424</v>
      </c>
      <c r="G1617" s="5">
        <v>190</v>
      </c>
    </row>
    <row r="1618" spans="1:7" x14ac:dyDescent="0.2">
      <c r="A1618" t="s">
        <v>551</v>
      </c>
      <c r="B1618" t="s">
        <v>552</v>
      </c>
      <c r="C1618" t="s">
        <v>581</v>
      </c>
      <c r="D1618" t="str">
        <f t="shared" si="25"/>
        <v>10</v>
      </c>
      <c r="E1618" t="s">
        <v>322</v>
      </c>
      <c r="F1618" t="s">
        <v>424</v>
      </c>
      <c r="G1618" s="5">
        <v>4</v>
      </c>
    </row>
    <row r="1619" spans="1:7" x14ac:dyDescent="0.2">
      <c r="A1619" t="s">
        <v>551</v>
      </c>
      <c r="B1619" t="s">
        <v>552</v>
      </c>
      <c r="C1619" t="s">
        <v>581</v>
      </c>
      <c r="D1619" t="str">
        <f t="shared" si="25"/>
        <v>10</v>
      </c>
      <c r="E1619" t="s">
        <v>324</v>
      </c>
      <c r="F1619" t="s">
        <v>424</v>
      </c>
      <c r="G1619" s="5">
        <v>246</v>
      </c>
    </row>
    <row r="1620" spans="1:7" x14ac:dyDescent="0.2">
      <c r="A1620" t="s">
        <v>551</v>
      </c>
      <c r="B1620" t="s">
        <v>552</v>
      </c>
      <c r="C1620" t="s">
        <v>581</v>
      </c>
      <c r="D1620" t="str">
        <f t="shared" si="25"/>
        <v>10</v>
      </c>
      <c r="E1620" t="s">
        <v>326</v>
      </c>
      <c r="F1620" t="s">
        <v>424</v>
      </c>
      <c r="G1620" s="5">
        <v>252</v>
      </c>
    </row>
    <row r="1621" spans="1:7" x14ac:dyDescent="0.2">
      <c r="A1621" t="s">
        <v>551</v>
      </c>
      <c r="B1621" t="s">
        <v>552</v>
      </c>
      <c r="C1621" t="s">
        <v>581</v>
      </c>
      <c r="D1621" t="str">
        <f t="shared" si="25"/>
        <v>11</v>
      </c>
      <c r="E1621" t="s">
        <v>405</v>
      </c>
      <c r="F1621" t="s">
        <v>424</v>
      </c>
      <c r="G1621" s="5">
        <v>1200</v>
      </c>
    </row>
    <row r="1622" spans="1:7" x14ac:dyDescent="0.2">
      <c r="A1622" t="s">
        <v>551</v>
      </c>
      <c r="B1622" t="s">
        <v>552</v>
      </c>
      <c r="C1622" t="s">
        <v>581</v>
      </c>
      <c r="D1622" t="str">
        <f t="shared" si="25"/>
        <v>11</v>
      </c>
      <c r="E1622" t="s">
        <v>328</v>
      </c>
      <c r="F1622" t="s">
        <v>424</v>
      </c>
      <c r="G1622" s="5">
        <v>150</v>
      </c>
    </row>
    <row r="1623" spans="1:7" x14ac:dyDescent="0.2">
      <c r="A1623" t="s">
        <v>551</v>
      </c>
      <c r="B1623" t="s">
        <v>552</v>
      </c>
      <c r="C1623" t="s">
        <v>581</v>
      </c>
      <c r="D1623" t="str">
        <f t="shared" si="25"/>
        <v>11</v>
      </c>
      <c r="E1623" t="s">
        <v>330</v>
      </c>
      <c r="F1623" t="s">
        <v>424</v>
      </c>
      <c r="G1623" s="5">
        <v>8</v>
      </c>
    </row>
    <row r="1624" spans="1:7" x14ac:dyDescent="0.2">
      <c r="A1624" t="s">
        <v>551</v>
      </c>
      <c r="B1624" t="s">
        <v>552</v>
      </c>
      <c r="C1624" t="s">
        <v>581</v>
      </c>
      <c r="D1624" t="str">
        <f t="shared" si="25"/>
        <v>11</v>
      </c>
      <c r="E1624" t="s">
        <v>492</v>
      </c>
      <c r="F1624" t="s">
        <v>424</v>
      </c>
      <c r="G1624" s="5">
        <v>2</v>
      </c>
    </row>
    <row r="1625" spans="1:7" x14ac:dyDescent="0.2">
      <c r="A1625" t="s">
        <v>551</v>
      </c>
      <c r="B1625" t="s">
        <v>552</v>
      </c>
      <c r="C1625" t="s">
        <v>581</v>
      </c>
      <c r="D1625" t="str">
        <f t="shared" si="25"/>
        <v>11</v>
      </c>
      <c r="E1625" t="s">
        <v>333</v>
      </c>
      <c r="F1625" t="s">
        <v>424</v>
      </c>
      <c r="G1625" s="5">
        <v>6</v>
      </c>
    </row>
    <row r="1626" spans="1:7" x14ac:dyDescent="0.2">
      <c r="A1626" t="s">
        <v>551</v>
      </c>
      <c r="B1626" t="s">
        <v>552</v>
      </c>
      <c r="C1626" t="s">
        <v>581</v>
      </c>
      <c r="D1626" t="str">
        <f t="shared" si="25"/>
        <v>11</v>
      </c>
      <c r="E1626" t="s">
        <v>335</v>
      </c>
      <c r="F1626" t="s">
        <v>424</v>
      </c>
      <c r="G1626" s="5">
        <v>2</v>
      </c>
    </row>
    <row r="1627" spans="1:7" x14ac:dyDescent="0.2">
      <c r="A1627" t="s">
        <v>551</v>
      </c>
      <c r="B1627" t="s">
        <v>552</v>
      </c>
      <c r="C1627" t="s">
        <v>581</v>
      </c>
      <c r="D1627" t="str">
        <f t="shared" si="25"/>
        <v>12</v>
      </c>
      <c r="E1627" t="s">
        <v>336</v>
      </c>
      <c r="F1627" t="s">
        <v>424</v>
      </c>
      <c r="G1627" s="5">
        <v>65</v>
      </c>
    </row>
    <row r="1628" spans="1:7" x14ac:dyDescent="0.2">
      <c r="A1628" t="s">
        <v>551</v>
      </c>
      <c r="B1628" t="s">
        <v>552</v>
      </c>
      <c r="C1628" t="s">
        <v>581</v>
      </c>
      <c r="D1628" t="str">
        <f t="shared" si="25"/>
        <v>12</v>
      </c>
      <c r="E1628" t="s">
        <v>401</v>
      </c>
      <c r="F1628" t="s">
        <v>424</v>
      </c>
      <c r="G1628" s="5">
        <v>22</v>
      </c>
    </row>
    <row r="1629" spans="1:7" x14ac:dyDescent="0.2">
      <c r="A1629" t="s">
        <v>551</v>
      </c>
      <c r="B1629" t="s">
        <v>552</v>
      </c>
      <c r="C1629" t="s">
        <v>581</v>
      </c>
      <c r="D1629" t="str">
        <f t="shared" si="25"/>
        <v>16</v>
      </c>
      <c r="E1629" t="s">
        <v>568</v>
      </c>
      <c r="F1629" t="s">
        <v>424</v>
      </c>
      <c r="G1629" s="5">
        <v>-2720</v>
      </c>
    </row>
    <row r="1630" spans="1:7" x14ac:dyDescent="0.2">
      <c r="A1630" t="s">
        <v>551</v>
      </c>
      <c r="B1630" t="s">
        <v>552</v>
      </c>
      <c r="C1630" t="s">
        <v>581</v>
      </c>
      <c r="D1630" t="str">
        <f t="shared" si="25"/>
        <v>16</v>
      </c>
      <c r="E1630" t="s">
        <v>582</v>
      </c>
      <c r="F1630" t="s">
        <v>424</v>
      </c>
      <c r="G1630" s="5">
        <v>-102</v>
      </c>
    </row>
    <row r="1631" spans="1:7" x14ac:dyDescent="0.2">
      <c r="A1631" t="s">
        <v>551</v>
      </c>
      <c r="B1631" t="s">
        <v>552</v>
      </c>
      <c r="C1631" t="s">
        <v>583</v>
      </c>
      <c r="D1631" t="str">
        <f t="shared" si="25"/>
        <v>10</v>
      </c>
      <c r="E1631" t="s">
        <v>320</v>
      </c>
      <c r="F1631" t="s">
        <v>424</v>
      </c>
      <c r="G1631" s="5">
        <v>1072</v>
      </c>
    </row>
    <row r="1632" spans="1:7" x14ac:dyDescent="0.2">
      <c r="A1632" t="s">
        <v>551</v>
      </c>
      <c r="B1632" t="s">
        <v>552</v>
      </c>
      <c r="C1632" t="s">
        <v>583</v>
      </c>
      <c r="D1632" t="str">
        <f t="shared" si="25"/>
        <v>10</v>
      </c>
      <c r="E1632" t="s">
        <v>403</v>
      </c>
      <c r="F1632" t="s">
        <v>424</v>
      </c>
      <c r="G1632" s="5">
        <v>5</v>
      </c>
    </row>
    <row r="1633" spans="1:7" x14ac:dyDescent="0.2">
      <c r="A1633" t="s">
        <v>551</v>
      </c>
      <c r="B1633" t="s">
        <v>552</v>
      </c>
      <c r="C1633" t="s">
        <v>583</v>
      </c>
      <c r="D1633" t="str">
        <f t="shared" si="25"/>
        <v>10</v>
      </c>
      <c r="E1633" t="s">
        <v>524</v>
      </c>
      <c r="F1633" t="s">
        <v>424</v>
      </c>
      <c r="G1633" s="5">
        <v>3</v>
      </c>
    </row>
    <row r="1634" spans="1:7" x14ac:dyDescent="0.2">
      <c r="A1634" t="s">
        <v>551</v>
      </c>
      <c r="B1634" t="s">
        <v>552</v>
      </c>
      <c r="C1634" t="s">
        <v>583</v>
      </c>
      <c r="D1634" t="str">
        <f t="shared" si="25"/>
        <v>10</v>
      </c>
      <c r="E1634" t="s">
        <v>436</v>
      </c>
      <c r="F1634" t="s">
        <v>424</v>
      </c>
      <c r="G1634" s="5">
        <v>2</v>
      </c>
    </row>
    <row r="1635" spans="1:7" x14ac:dyDescent="0.2">
      <c r="A1635" t="s">
        <v>551</v>
      </c>
      <c r="B1635" t="s">
        <v>552</v>
      </c>
      <c r="C1635" t="s">
        <v>583</v>
      </c>
      <c r="D1635" t="str">
        <f t="shared" si="25"/>
        <v>10</v>
      </c>
      <c r="E1635" t="s">
        <v>324</v>
      </c>
      <c r="F1635" t="s">
        <v>424</v>
      </c>
      <c r="G1635" s="5">
        <v>173</v>
      </c>
    </row>
    <row r="1636" spans="1:7" x14ac:dyDescent="0.2">
      <c r="A1636" t="s">
        <v>551</v>
      </c>
      <c r="B1636" t="s">
        <v>552</v>
      </c>
      <c r="C1636" t="s">
        <v>583</v>
      </c>
      <c r="D1636" t="str">
        <f t="shared" si="25"/>
        <v>10</v>
      </c>
      <c r="E1636" t="s">
        <v>325</v>
      </c>
      <c r="F1636" t="s">
        <v>424</v>
      </c>
      <c r="G1636" s="5">
        <v>1</v>
      </c>
    </row>
    <row r="1637" spans="1:7" x14ac:dyDescent="0.2">
      <c r="A1637" t="s">
        <v>551</v>
      </c>
      <c r="B1637" t="s">
        <v>552</v>
      </c>
      <c r="C1637" t="s">
        <v>583</v>
      </c>
      <c r="D1637" t="str">
        <f t="shared" si="25"/>
        <v>10</v>
      </c>
      <c r="E1637" t="s">
        <v>326</v>
      </c>
      <c r="F1637" t="s">
        <v>424</v>
      </c>
      <c r="G1637" s="5">
        <v>177</v>
      </c>
    </row>
    <row r="1638" spans="1:7" x14ac:dyDescent="0.2">
      <c r="A1638" t="s">
        <v>551</v>
      </c>
      <c r="B1638" t="s">
        <v>552</v>
      </c>
      <c r="C1638" t="s">
        <v>583</v>
      </c>
      <c r="D1638" t="str">
        <f t="shared" si="25"/>
        <v>11</v>
      </c>
      <c r="E1638" t="s">
        <v>328</v>
      </c>
      <c r="F1638" t="s">
        <v>424</v>
      </c>
      <c r="G1638" s="5">
        <v>40</v>
      </c>
    </row>
    <row r="1639" spans="1:7" x14ac:dyDescent="0.2">
      <c r="A1639" t="s">
        <v>551</v>
      </c>
      <c r="B1639" t="s">
        <v>552</v>
      </c>
      <c r="C1639" t="s">
        <v>583</v>
      </c>
      <c r="D1639" t="str">
        <f t="shared" si="25"/>
        <v>11</v>
      </c>
      <c r="E1639" t="s">
        <v>330</v>
      </c>
      <c r="F1639" t="s">
        <v>424</v>
      </c>
      <c r="G1639" s="5">
        <v>8</v>
      </c>
    </row>
    <row r="1640" spans="1:7" x14ac:dyDescent="0.2">
      <c r="A1640" t="s">
        <v>551</v>
      </c>
      <c r="B1640" t="s">
        <v>552</v>
      </c>
      <c r="C1640" t="s">
        <v>583</v>
      </c>
      <c r="D1640" t="str">
        <f t="shared" si="25"/>
        <v>11</v>
      </c>
      <c r="E1640" t="s">
        <v>492</v>
      </c>
      <c r="F1640" t="s">
        <v>424</v>
      </c>
      <c r="G1640" s="5">
        <v>2</v>
      </c>
    </row>
    <row r="1641" spans="1:7" x14ac:dyDescent="0.2">
      <c r="A1641" t="s">
        <v>551</v>
      </c>
      <c r="B1641" t="s">
        <v>552</v>
      </c>
      <c r="C1641" t="s">
        <v>583</v>
      </c>
      <c r="D1641" t="str">
        <f t="shared" si="25"/>
        <v>11</v>
      </c>
      <c r="E1641" t="s">
        <v>333</v>
      </c>
      <c r="F1641" t="s">
        <v>424</v>
      </c>
      <c r="G1641" s="5">
        <v>5</v>
      </c>
    </row>
    <row r="1642" spans="1:7" x14ac:dyDescent="0.2">
      <c r="A1642" t="s">
        <v>551</v>
      </c>
      <c r="B1642" t="s">
        <v>552</v>
      </c>
      <c r="C1642" t="s">
        <v>583</v>
      </c>
      <c r="D1642" t="str">
        <f t="shared" si="25"/>
        <v>11</v>
      </c>
      <c r="E1642" t="s">
        <v>474</v>
      </c>
      <c r="F1642" t="s">
        <v>424</v>
      </c>
      <c r="G1642" s="5">
        <v>89</v>
      </c>
    </row>
    <row r="1643" spans="1:7" x14ac:dyDescent="0.2">
      <c r="A1643" t="s">
        <v>551</v>
      </c>
      <c r="B1643" t="s">
        <v>552</v>
      </c>
      <c r="C1643" t="s">
        <v>583</v>
      </c>
      <c r="D1643" t="str">
        <f t="shared" si="25"/>
        <v>11</v>
      </c>
      <c r="E1643" t="s">
        <v>577</v>
      </c>
      <c r="F1643" t="s">
        <v>424</v>
      </c>
      <c r="G1643" s="5">
        <v>3</v>
      </c>
    </row>
    <row r="1644" spans="1:7" x14ac:dyDescent="0.2">
      <c r="A1644" t="s">
        <v>551</v>
      </c>
      <c r="B1644" t="s">
        <v>552</v>
      </c>
      <c r="C1644" t="s">
        <v>583</v>
      </c>
      <c r="D1644" t="str">
        <f t="shared" si="25"/>
        <v>11</v>
      </c>
      <c r="E1644" t="s">
        <v>522</v>
      </c>
      <c r="F1644" t="s">
        <v>424</v>
      </c>
      <c r="G1644" s="5">
        <v>45</v>
      </c>
    </row>
    <row r="1645" spans="1:7" x14ac:dyDescent="0.2">
      <c r="A1645" t="s">
        <v>551</v>
      </c>
      <c r="B1645" t="s">
        <v>552</v>
      </c>
      <c r="C1645" t="s">
        <v>583</v>
      </c>
      <c r="D1645" t="str">
        <f t="shared" si="25"/>
        <v>12</v>
      </c>
      <c r="E1645" t="s">
        <v>336</v>
      </c>
      <c r="F1645" t="s">
        <v>424</v>
      </c>
      <c r="G1645" s="5">
        <v>43</v>
      </c>
    </row>
    <row r="1646" spans="1:7" x14ac:dyDescent="0.2">
      <c r="A1646" t="s">
        <v>551</v>
      </c>
      <c r="B1646" t="s">
        <v>552</v>
      </c>
      <c r="C1646" t="s">
        <v>583</v>
      </c>
      <c r="D1646" t="str">
        <f t="shared" si="25"/>
        <v>12</v>
      </c>
      <c r="E1646" t="s">
        <v>401</v>
      </c>
      <c r="F1646" t="s">
        <v>424</v>
      </c>
      <c r="G1646" s="5">
        <v>6</v>
      </c>
    </row>
    <row r="1647" spans="1:7" x14ac:dyDescent="0.2">
      <c r="A1647" t="s">
        <v>551</v>
      </c>
      <c r="B1647" t="s">
        <v>552</v>
      </c>
      <c r="C1647" t="s">
        <v>583</v>
      </c>
      <c r="D1647" t="str">
        <f t="shared" si="25"/>
        <v>12</v>
      </c>
      <c r="E1647" t="s">
        <v>572</v>
      </c>
      <c r="F1647" t="s">
        <v>424</v>
      </c>
      <c r="G1647" s="5">
        <v>11</v>
      </c>
    </row>
    <row r="1648" spans="1:7" x14ac:dyDescent="0.2">
      <c r="A1648" t="s">
        <v>551</v>
      </c>
      <c r="B1648" t="s">
        <v>552</v>
      </c>
      <c r="C1648" t="s">
        <v>583</v>
      </c>
      <c r="D1648" t="str">
        <f t="shared" si="25"/>
        <v>14</v>
      </c>
      <c r="E1648" t="s">
        <v>337</v>
      </c>
      <c r="F1648" t="s">
        <v>424</v>
      </c>
      <c r="G1648" s="5">
        <v>65</v>
      </c>
    </row>
    <row r="1649" spans="1:7" x14ac:dyDescent="0.2">
      <c r="A1649" t="s">
        <v>551</v>
      </c>
      <c r="B1649" t="s">
        <v>552</v>
      </c>
      <c r="C1649" t="s">
        <v>583</v>
      </c>
      <c r="D1649" t="str">
        <f t="shared" si="25"/>
        <v>16</v>
      </c>
      <c r="E1649" t="s">
        <v>504</v>
      </c>
      <c r="F1649" t="s">
        <v>424</v>
      </c>
      <c r="G1649" s="5">
        <v>-430</v>
      </c>
    </row>
    <row r="1650" spans="1:7" x14ac:dyDescent="0.2">
      <c r="A1650" t="s">
        <v>551</v>
      </c>
      <c r="B1650" t="s">
        <v>552</v>
      </c>
      <c r="C1650" t="s">
        <v>583</v>
      </c>
      <c r="D1650" t="str">
        <f t="shared" si="25"/>
        <v>16</v>
      </c>
      <c r="E1650" t="s">
        <v>584</v>
      </c>
      <c r="F1650" t="s">
        <v>424</v>
      </c>
      <c r="G1650" s="5">
        <v>-65</v>
      </c>
    </row>
    <row r="1651" spans="1:7" x14ac:dyDescent="0.2">
      <c r="A1651" t="s">
        <v>551</v>
      </c>
      <c r="B1651" t="s">
        <v>552</v>
      </c>
      <c r="C1651" t="s">
        <v>583</v>
      </c>
      <c r="D1651" t="str">
        <f t="shared" si="25"/>
        <v>16</v>
      </c>
      <c r="E1651" t="s">
        <v>536</v>
      </c>
      <c r="F1651" t="s">
        <v>424</v>
      </c>
      <c r="G1651" s="5">
        <v>-12</v>
      </c>
    </row>
    <row r="1652" spans="1:7" x14ac:dyDescent="0.2">
      <c r="A1652" t="s">
        <v>551</v>
      </c>
      <c r="B1652" t="s">
        <v>552</v>
      </c>
      <c r="C1652" t="s">
        <v>583</v>
      </c>
      <c r="D1652" t="str">
        <f t="shared" si="25"/>
        <v>17</v>
      </c>
      <c r="E1652" t="s">
        <v>525</v>
      </c>
      <c r="F1652" t="s">
        <v>424</v>
      </c>
      <c r="G1652" s="5">
        <v>-252</v>
      </c>
    </row>
    <row r="1653" spans="1:7" x14ac:dyDescent="0.2">
      <c r="A1653" t="s">
        <v>551</v>
      </c>
      <c r="B1653" t="s">
        <v>552</v>
      </c>
      <c r="C1653" t="s">
        <v>583</v>
      </c>
      <c r="D1653" t="str">
        <f t="shared" si="25"/>
        <v>17</v>
      </c>
      <c r="E1653" t="s">
        <v>339</v>
      </c>
      <c r="F1653" t="s">
        <v>424</v>
      </c>
      <c r="G1653" s="5">
        <v>-65</v>
      </c>
    </row>
    <row r="1654" spans="1:7" x14ac:dyDescent="0.2">
      <c r="A1654" t="s">
        <v>551</v>
      </c>
      <c r="B1654" t="s">
        <v>552</v>
      </c>
      <c r="C1654" t="s">
        <v>585</v>
      </c>
      <c r="D1654" t="str">
        <f t="shared" si="25"/>
        <v>10</v>
      </c>
      <c r="E1654" t="s">
        <v>320</v>
      </c>
      <c r="F1654" t="s">
        <v>425</v>
      </c>
      <c r="G1654" s="5">
        <v>1249</v>
      </c>
    </row>
    <row r="1655" spans="1:7" x14ac:dyDescent="0.2">
      <c r="A1655" t="s">
        <v>551</v>
      </c>
      <c r="B1655" t="s">
        <v>552</v>
      </c>
      <c r="C1655" t="s">
        <v>585</v>
      </c>
      <c r="D1655" t="str">
        <f t="shared" si="25"/>
        <v>10</v>
      </c>
      <c r="E1655" t="s">
        <v>324</v>
      </c>
      <c r="F1655" t="s">
        <v>425</v>
      </c>
      <c r="G1655" s="5">
        <v>200</v>
      </c>
    </row>
    <row r="1656" spans="1:7" x14ac:dyDescent="0.2">
      <c r="A1656" t="s">
        <v>551</v>
      </c>
      <c r="B1656" t="s">
        <v>552</v>
      </c>
      <c r="C1656" t="s">
        <v>585</v>
      </c>
      <c r="D1656" t="str">
        <f t="shared" si="25"/>
        <v>10</v>
      </c>
      <c r="E1656" t="s">
        <v>326</v>
      </c>
      <c r="F1656" t="s">
        <v>425</v>
      </c>
      <c r="G1656" s="5">
        <v>204</v>
      </c>
    </row>
    <row r="1657" spans="1:7" x14ac:dyDescent="0.2">
      <c r="A1657" t="s">
        <v>551</v>
      </c>
      <c r="B1657" t="s">
        <v>552</v>
      </c>
      <c r="C1657" t="s">
        <v>585</v>
      </c>
      <c r="D1657" t="str">
        <f t="shared" si="25"/>
        <v>11</v>
      </c>
      <c r="E1657" t="s">
        <v>328</v>
      </c>
      <c r="F1657" t="s">
        <v>425</v>
      </c>
      <c r="G1657" s="5">
        <v>170</v>
      </c>
    </row>
    <row r="1658" spans="1:7" x14ac:dyDescent="0.2">
      <c r="A1658" t="s">
        <v>551</v>
      </c>
      <c r="B1658" t="s">
        <v>552</v>
      </c>
      <c r="C1658" t="s">
        <v>585</v>
      </c>
      <c r="D1658" t="str">
        <f t="shared" si="25"/>
        <v>11</v>
      </c>
      <c r="E1658" t="s">
        <v>576</v>
      </c>
      <c r="F1658" t="s">
        <v>425</v>
      </c>
      <c r="G1658" s="5">
        <v>4</v>
      </c>
    </row>
    <row r="1659" spans="1:7" x14ac:dyDescent="0.2">
      <c r="A1659" t="s">
        <v>551</v>
      </c>
      <c r="B1659" t="s">
        <v>552</v>
      </c>
      <c r="C1659" t="s">
        <v>585</v>
      </c>
      <c r="D1659" t="str">
        <f t="shared" si="25"/>
        <v>11</v>
      </c>
      <c r="E1659" t="s">
        <v>330</v>
      </c>
      <c r="F1659" t="s">
        <v>425</v>
      </c>
      <c r="G1659" s="5">
        <v>12</v>
      </c>
    </row>
    <row r="1660" spans="1:7" x14ac:dyDescent="0.2">
      <c r="A1660" t="s">
        <v>551</v>
      </c>
      <c r="B1660" t="s">
        <v>552</v>
      </c>
      <c r="C1660" t="s">
        <v>585</v>
      </c>
      <c r="D1660" t="str">
        <f t="shared" si="25"/>
        <v>11</v>
      </c>
      <c r="E1660" t="s">
        <v>571</v>
      </c>
      <c r="F1660" t="s">
        <v>425</v>
      </c>
      <c r="G1660" s="5">
        <v>17</v>
      </c>
    </row>
    <row r="1661" spans="1:7" x14ac:dyDescent="0.2">
      <c r="A1661" t="s">
        <v>551</v>
      </c>
      <c r="B1661" t="s">
        <v>552</v>
      </c>
      <c r="C1661" t="s">
        <v>585</v>
      </c>
      <c r="D1661" t="str">
        <f t="shared" si="25"/>
        <v>11</v>
      </c>
      <c r="E1661" t="s">
        <v>407</v>
      </c>
      <c r="F1661" t="s">
        <v>425</v>
      </c>
      <c r="G1661" s="5">
        <v>50</v>
      </c>
    </row>
    <row r="1662" spans="1:7" x14ac:dyDescent="0.2">
      <c r="A1662" t="s">
        <v>551</v>
      </c>
      <c r="B1662" t="s">
        <v>552</v>
      </c>
      <c r="C1662" t="s">
        <v>585</v>
      </c>
      <c r="D1662" t="str">
        <f t="shared" si="25"/>
        <v>11</v>
      </c>
      <c r="E1662" t="s">
        <v>474</v>
      </c>
      <c r="F1662" t="s">
        <v>425</v>
      </c>
      <c r="G1662" s="5">
        <v>100</v>
      </c>
    </row>
    <row r="1663" spans="1:7" x14ac:dyDescent="0.2">
      <c r="A1663" t="s">
        <v>551</v>
      </c>
      <c r="B1663" t="s">
        <v>552</v>
      </c>
      <c r="C1663" t="s">
        <v>585</v>
      </c>
      <c r="D1663" t="str">
        <f t="shared" si="25"/>
        <v>11</v>
      </c>
      <c r="E1663" t="s">
        <v>577</v>
      </c>
      <c r="F1663" t="s">
        <v>425</v>
      </c>
      <c r="G1663" s="5">
        <v>3</v>
      </c>
    </row>
    <row r="1664" spans="1:7" x14ac:dyDescent="0.2">
      <c r="A1664" t="s">
        <v>551</v>
      </c>
      <c r="B1664" t="s">
        <v>552</v>
      </c>
      <c r="C1664" t="s">
        <v>585</v>
      </c>
      <c r="D1664" t="str">
        <f t="shared" si="25"/>
        <v>11</v>
      </c>
      <c r="E1664" t="s">
        <v>347</v>
      </c>
      <c r="F1664" t="s">
        <v>425</v>
      </c>
      <c r="G1664" s="5">
        <v>21</v>
      </c>
    </row>
    <row r="1665" spans="1:7" x14ac:dyDescent="0.2">
      <c r="A1665" t="s">
        <v>551</v>
      </c>
      <c r="B1665" t="s">
        <v>552</v>
      </c>
      <c r="C1665" t="s">
        <v>585</v>
      </c>
      <c r="D1665" t="str">
        <f t="shared" si="25"/>
        <v>11</v>
      </c>
      <c r="E1665" t="s">
        <v>335</v>
      </c>
      <c r="F1665" t="s">
        <v>425</v>
      </c>
      <c r="G1665" s="5">
        <v>40</v>
      </c>
    </row>
    <row r="1666" spans="1:7" x14ac:dyDescent="0.2">
      <c r="A1666" t="s">
        <v>551</v>
      </c>
      <c r="B1666" t="s">
        <v>552</v>
      </c>
      <c r="C1666" t="s">
        <v>585</v>
      </c>
      <c r="D1666" t="str">
        <f t="shared" si="25"/>
        <v>11</v>
      </c>
      <c r="E1666" t="s">
        <v>495</v>
      </c>
      <c r="F1666" t="s">
        <v>425</v>
      </c>
      <c r="G1666" s="5">
        <v>20</v>
      </c>
    </row>
    <row r="1667" spans="1:7" x14ac:dyDescent="0.2">
      <c r="A1667" t="s">
        <v>551</v>
      </c>
      <c r="B1667" t="s">
        <v>552</v>
      </c>
      <c r="C1667" t="s">
        <v>585</v>
      </c>
      <c r="D1667" t="str">
        <f t="shared" ref="D1667:D1730" si="26">LEFT(E1667,2)</f>
        <v>12</v>
      </c>
      <c r="E1667" t="s">
        <v>336</v>
      </c>
      <c r="F1667" t="s">
        <v>425</v>
      </c>
      <c r="G1667" s="5">
        <v>5</v>
      </c>
    </row>
    <row r="1668" spans="1:7" x14ac:dyDescent="0.2">
      <c r="A1668" t="s">
        <v>551</v>
      </c>
      <c r="B1668" t="s">
        <v>552</v>
      </c>
      <c r="C1668" t="s">
        <v>585</v>
      </c>
      <c r="D1668" t="str">
        <f t="shared" si="26"/>
        <v>12</v>
      </c>
      <c r="E1668" t="s">
        <v>401</v>
      </c>
      <c r="F1668" t="s">
        <v>425</v>
      </c>
      <c r="G1668" s="5">
        <v>5</v>
      </c>
    </row>
    <row r="1669" spans="1:7" x14ac:dyDescent="0.2">
      <c r="A1669" t="s">
        <v>551</v>
      </c>
      <c r="B1669" t="s">
        <v>552</v>
      </c>
      <c r="C1669" t="s">
        <v>585</v>
      </c>
      <c r="D1669" t="str">
        <f t="shared" si="26"/>
        <v>12</v>
      </c>
      <c r="E1669" t="s">
        <v>572</v>
      </c>
      <c r="F1669" t="s">
        <v>425</v>
      </c>
      <c r="G1669" s="5">
        <v>15</v>
      </c>
    </row>
    <row r="1670" spans="1:7" x14ac:dyDescent="0.2">
      <c r="A1670" t="s">
        <v>551</v>
      </c>
      <c r="B1670" t="s">
        <v>552</v>
      </c>
      <c r="C1670" t="s">
        <v>585</v>
      </c>
      <c r="D1670" t="str">
        <f t="shared" si="26"/>
        <v>14</v>
      </c>
      <c r="E1670" t="s">
        <v>337</v>
      </c>
      <c r="F1670" t="s">
        <v>425</v>
      </c>
      <c r="G1670" s="5">
        <v>77</v>
      </c>
    </row>
    <row r="1671" spans="1:7" x14ac:dyDescent="0.2">
      <c r="A1671" t="s">
        <v>551</v>
      </c>
      <c r="B1671" t="s">
        <v>552</v>
      </c>
      <c r="C1671" t="s">
        <v>585</v>
      </c>
      <c r="D1671" t="str">
        <f t="shared" si="26"/>
        <v>16</v>
      </c>
      <c r="E1671" t="s">
        <v>504</v>
      </c>
      <c r="F1671" t="s">
        <v>425</v>
      </c>
      <c r="G1671" s="5">
        <v>-225</v>
      </c>
    </row>
    <row r="1672" spans="1:7" x14ac:dyDescent="0.2">
      <c r="A1672" t="s">
        <v>551</v>
      </c>
      <c r="B1672" t="s">
        <v>552</v>
      </c>
      <c r="C1672" t="s">
        <v>585</v>
      </c>
      <c r="D1672" t="str">
        <f t="shared" si="26"/>
        <v>16</v>
      </c>
      <c r="E1672" t="s">
        <v>536</v>
      </c>
      <c r="F1672" t="s">
        <v>425</v>
      </c>
      <c r="G1672" s="5">
        <v>-15</v>
      </c>
    </row>
    <row r="1673" spans="1:7" x14ac:dyDescent="0.2">
      <c r="A1673" t="s">
        <v>551</v>
      </c>
      <c r="B1673" t="s">
        <v>552</v>
      </c>
      <c r="C1673" t="s">
        <v>585</v>
      </c>
      <c r="D1673" t="str">
        <f t="shared" si="26"/>
        <v>17</v>
      </c>
      <c r="E1673" t="s">
        <v>339</v>
      </c>
      <c r="F1673" t="s">
        <v>425</v>
      </c>
      <c r="G1673" s="5">
        <v>-77</v>
      </c>
    </row>
    <row r="1674" spans="1:7" x14ac:dyDescent="0.2">
      <c r="A1674" t="s">
        <v>551</v>
      </c>
      <c r="B1674" t="s">
        <v>552</v>
      </c>
      <c r="C1674" t="s">
        <v>586</v>
      </c>
      <c r="D1674" t="str">
        <f t="shared" si="26"/>
        <v>14</v>
      </c>
      <c r="E1674" t="s">
        <v>350</v>
      </c>
      <c r="F1674" t="s">
        <v>425</v>
      </c>
      <c r="G1674" s="5">
        <v>2575</v>
      </c>
    </row>
    <row r="1675" spans="1:7" x14ac:dyDescent="0.2">
      <c r="A1675" t="s">
        <v>551</v>
      </c>
      <c r="B1675" t="s">
        <v>552</v>
      </c>
      <c r="C1675" t="s">
        <v>587</v>
      </c>
      <c r="D1675" t="str">
        <f t="shared" si="26"/>
        <v>10</v>
      </c>
      <c r="E1675" t="s">
        <v>320</v>
      </c>
      <c r="F1675" t="s">
        <v>465</v>
      </c>
      <c r="G1675" s="5">
        <v>7140</v>
      </c>
    </row>
    <row r="1676" spans="1:7" x14ac:dyDescent="0.2">
      <c r="A1676" t="s">
        <v>551</v>
      </c>
      <c r="B1676" t="s">
        <v>552</v>
      </c>
      <c r="C1676" t="s">
        <v>587</v>
      </c>
      <c r="D1676" t="str">
        <f t="shared" si="26"/>
        <v>10</v>
      </c>
      <c r="E1676" t="s">
        <v>391</v>
      </c>
      <c r="F1676" t="s">
        <v>465</v>
      </c>
      <c r="G1676" s="5">
        <v>45</v>
      </c>
    </row>
    <row r="1677" spans="1:7" x14ac:dyDescent="0.2">
      <c r="A1677" t="s">
        <v>551</v>
      </c>
      <c r="B1677" t="s">
        <v>552</v>
      </c>
      <c r="C1677" t="s">
        <v>587</v>
      </c>
      <c r="D1677" t="str">
        <f t="shared" si="26"/>
        <v>10</v>
      </c>
      <c r="E1677" t="s">
        <v>524</v>
      </c>
      <c r="F1677" t="s">
        <v>465</v>
      </c>
      <c r="G1677" s="5">
        <v>40</v>
      </c>
    </row>
    <row r="1678" spans="1:7" x14ac:dyDescent="0.2">
      <c r="A1678" t="s">
        <v>551</v>
      </c>
      <c r="B1678" t="s">
        <v>552</v>
      </c>
      <c r="C1678" t="s">
        <v>587</v>
      </c>
      <c r="D1678" t="str">
        <f t="shared" si="26"/>
        <v>10</v>
      </c>
      <c r="E1678" t="s">
        <v>324</v>
      </c>
      <c r="F1678" t="s">
        <v>465</v>
      </c>
      <c r="G1678" s="5">
        <v>1156</v>
      </c>
    </row>
    <row r="1679" spans="1:7" x14ac:dyDescent="0.2">
      <c r="A1679" t="s">
        <v>551</v>
      </c>
      <c r="B1679" t="s">
        <v>552</v>
      </c>
      <c r="C1679" t="s">
        <v>587</v>
      </c>
      <c r="D1679" t="str">
        <f t="shared" si="26"/>
        <v>10</v>
      </c>
      <c r="E1679" t="s">
        <v>326</v>
      </c>
      <c r="F1679" t="s">
        <v>465</v>
      </c>
      <c r="G1679" s="5">
        <v>1182</v>
      </c>
    </row>
    <row r="1680" spans="1:7" x14ac:dyDescent="0.2">
      <c r="A1680" t="s">
        <v>551</v>
      </c>
      <c r="B1680" t="s">
        <v>552</v>
      </c>
      <c r="C1680" t="s">
        <v>587</v>
      </c>
      <c r="D1680" t="str">
        <f t="shared" si="26"/>
        <v>11</v>
      </c>
      <c r="E1680" t="s">
        <v>344</v>
      </c>
      <c r="F1680" t="s">
        <v>465</v>
      </c>
      <c r="G1680" s="5">
        <v>5</v>
      </c>
    </row>
    <row r="1681" spans="1:7" x14ac:dyDescent="0.2">
      <c r="A1681" t="s">
        <v>551</v>
      </c>
      <c r="B1681" t="s">
        <v>552</v>
      </c>
      <c r="C1681" t="s">
        <v>587</v>
      </c>
      <c r="D1681" t="str">
        <f t="shared" si="26"/>
        <v>11</v>
      </c>
      <c r="E1681" t="s">
        <v>398</v>
      </c>
      <c r="F1681" t="s">
        <v>465</v>
      </c>
      <c r="G1681" s="5">
        <v>5</v>
      </c>
    </row>
    <row r="1682" spans="1:7" x14ac:dyDescent="0.2">
      <c r="A1682" t="s">
        <v>551</v>
      </c>
      <c r="B1682" t="s">
        <v>552</v>
      </c>
      <c r="C1682" t="s">
        <v>587</v>
      </c>
      <c r="D1682" t="str">
        <f t="shared" si="26"/>
        <v>11</v>
      </c>
      <c r="E1682" t="s">
        <v>405</v>
      </c>
      <c r="F1682" t="s">
        <v>465</v>
      </c>
      <c r="G1682" s="5">
        <v>2</v>
      </c>
    </row>
    <row r="1683" spans="1:7" x14ac:dyDescent="0.2">
      <c r="A1683" t="s">
        <v>551</v>
      </c>
      <c r="B1683" t="s">
        <v>552</v>
      </c>
      <c r="C1683" t="s">
        <v>587</v>
      </c>
      <c r="D1683" t="str">
        <f t="shared" si="26"/>
        <v>11</v>
      </c>
      <c r="E1683" t="s">
        <v>327</v>
      </c>
      <c r="F1683" t="s">
        <v>465</v>
      </c>
      <c r="G1683" s="5">
        <v>20</v>
      </c>
    </row>
    <row r="1684" spans="1:7" x14ac:dyDescent="0.2">
      <c r="A1684" t="s">
        <v>551</v>
      </c>
      <c r="B1684" t="s">
        <v>552</v>
      </c>
      <c r="C1684" t="s">
        <v>587</v>
      </c>
      <c r="D1684" t="str">
        <f t="shared" si="26"/>
        <v>11</v>
      </c>
      <c r="E1684" t="s">
        <v>328</v>
      </c>
      <c r="F1684" t="s">
        <v>465</v>
      </c>
      <c r="G1684" s="5">
        <v>40</v>
      </c>
    </row>
    <row r="1685" spans="1:7" x14ac:dyDescent="0.2">
      <c r="A1685" t="s">
        <v>551</v>
      </c>
      <c r="B1685" t="s">
        <v>552</v>
      </c>
      <c r="C1685" t="s">
        <v>587</v>
      </c>
      <c r="D1685" t="str">
        <f t="shared" si="26"/>
        <v>11</v>
      </c>
      <c r="E1685" t="s">
        <v>392</v>
      </c>
      <c r="F1685" t="s">
        <v>465</v>
      </c>
      <c r="G1685" s="5">
        <v>5</v>
      </c>
    </row>
    <row r="1686" spans="1:7" x14ac:dyDescent="0.2">
      <c r="A1686" t="s">
        <v>551</v>
      </c>
      <c r="B1686" t="s">
        <v>552</v>
      </c>
      <c r="C1686" t="s">
        <v>587</v>
      </c>
      <c r="D1686" t="str">
        <f t="shared" si="26"/>
        <v>11</v>
      </c>
      <c r="E1686" t="s">
        <v>360</v>
      </c>
      <c r="F1686" t="s">
        <v>465</v>
      </c>
      <c r="G1686" s="5">
        <v>1</v>
      </c>
    </row>
    <row r="1687" spans="1:7" x14ac:dyDescent="0.2">
      <c r="A1687" t="s">
        <v>551</v>
      </c>
      <c r="B1687" t="s">
        <v>552</v>
      </c>
      <c r="C1687" t="s">
        <v>587</v>
      </c>
      <c r="D1687" t="str">
        <f t="shared" si="26"/>
        <v>11</v>
      </c>
      <c r="E1687" t="s">
        <v>427</v>
      </c>
      <c r="F1687" t="s">
        <v>465</v>
      </c>
      <c r="G1687" s="5">
        <v>1</v>
      </c>
    </row>
    <row r="1688" spans="1:7" x14ac:dyDescent="0.2">
      <c r="A1688" t="s">
        <v>551</v>
      </c>
      <c r="B1688" t="s">
        <v>552</v>
      </c>
      <c r="C1688" t="s">
        <v>587</v>
      </c>
      <c r="D1688" t="str">
        <f t="shared" si="26"/>
        <v>11</v>
      </c>
      <c r="E1688" t="s">
        <v>329</v>
      </c>
      <c r="F1688" t="s">
        <v>465</v>
      </c>
      <c r="G1688" s="5">
        <v>30</v>
      </c>
    </row>
    <row r="1689" spans="1:7" x14ac:dyDescent="0.2">
      <c r="A1689" t="s">
        <v>551</v>
      </c>
      <c r="B1689" t="s">
        <v>552</v>
      </c>
      <c r="C1689" t="s">
        <v>587</v>
      </c>
      <c r="D1689" t="str">
        <f t="shared" si="26"/>
        <v>11</v>
      </c>
      <c r="E1689" t="s">
        <v>330</v>
      </c>
      <c r="F1689" t="s">
        <v>465</v>
      </c>
      <c r="G1689" s="5">
        <v>60</v>
      </c>
    </row>
    <row r="1690" spans="1:7" x14ac:dyDescent="0.2">
      <c r="A1690" t="s">
        <v>551</v>
      </c>
      <c r="B1690" t="s">
        <v>552</v>
      </c>
      <c r="C1690" t="s">
        <v>587</v>
      </c>
      <c r="D1690" t="str">
        <f t="shared" si="26"/>
        <v>11</v>
      </c>
      <c r="E1690" t="s">
        <v>331</v>
      </c>
      <c r="F1690" t="s">
        <v>465</v>
      </c>
      <c r="G1690" s="5">
        <v>25</v>
      </c>
    </row>
    <row r="1691" spans="1:7" x14ac:dyDescent="0.2">
      <c r="A1691" t="s">
        <v>551</v>
      </c>
      <c r="B1691" t="s">
        <v>552</v>
      </c>
      <c r="C1691" t="s">
        <v>587</v>
      </c>
      <c r="D1691" t="str">
        <f t="shared" si="26"/>
        <v>11</v>
      </c>
      <c r="E1691" t="s">
        <v>332</v>
      </c>
      <c r="F1691" t="s">
        <v>465</v>
      </c>
      <c r="G1691" s="5">
        <v>5</v>
      </c>
    </row>
    <row r="1692" spans="1:7" x14ac:dyDescent="0.2">
      <c r="A1692" t="s">
        <v>551</v>
      </c>
      <c r="B1692" t="s">
        <v>552</v>
      </c>
      <c r="C1692" t="s">
        <v>587</v>
      </c>
      <c r="D1692" t="str">
        <f t="shared" si="26"/>
        <v>11</v>
      </c>
      <c r="E1692" t="s">
        <v>333</v>
      </c>
      <c r="F1692" t="s">
        <v>465</v>
      </c>
      <c r="G1692" s="5">
        <v>50</v>
      </c>
    </row>
    <row r="1693" spans="1:7" x14ac:dyDescent="0.2">
      <c r="A1693" t="s">
        <v>551</v>
      </c>
      <c r="B1693" t="s">
        <v>552</v>
      </c>
      <c r="C1693" t="s">
        <v>587</v>
      </c>
      <c r="D1693" t="str">
        <f t="shared" si="26"/>
        <v>11</v>
      </c>
      <c r="E1693" t="s">
        <v>334</v>
      </c>
      <c r="F1693" t="s">
        <v>465</v>
      </c>
      <c r="G1693" s="5">
        <v>20</v>
      </c>
    </row>
    <row r="1694" spans="1:7" x14ac:dyDescent="0.2">
      <c r="A1694" t="s">
        <v>551</v>
      </c>
      <c r="B1694" t="s">
        <v>552</v>
      </c>
      <c r="C1694" t="s">
        <v>587</v>
      </c>
      <c r="D1694" t="str">
        <f t="shared" si="26"/>
        <v>11</v>
      </c>
      <c r="E1694" t="s">
        <v>474</v>
      </c>
      <c r="F1694" t="s">
        <v>465</v>
      </c>
      <c r="G1694" s="5">
        <v>230</v>
      </c>
    </row>
    <row r="1695" spans="1:7" x14ac:dyDescent="0.2">
      <c r="A1695" t="s">
        <v>551</v>
      </c>
      <c r="B1695" t="s">
        <v>552</v>
      </c>
      <c r="C1695" t="s">
        <v>587</v>
      </c>
      <c r="D1695" t="str">
        <f t="shared" si="26"/>
        <v>11</v>
      </c>
      <c r="E1695" t="s">
        <v>499</v>
      </c>
      <c r="F1695" t="s">
        <v>465</v>
      </c>
      <c r="G1695" s="5">
        <v>5</v>
      </c>
    </row>
    <row r="1696" spans="1:7" x14ac:dyDescent="0.2">
      <c r="A1696" t="s">
        <v>551</v>
      </c>
      <c r="B1696" t="s">
        <v>552</v>
      </c>
      <c r="C1696" t="s">
        <v>587</v>
      </c>
      <c r="D1696" t="str">
        <f t="shared" si="26"/>
        <v>11</v>
      </c>
      <c r="E1696" t="s">
        <v>335</v>
      </c>
      <c r="F1696" t="s">
        <v>465</v>
      </c>
      <c r="G1696" s="5">
        <v>90</v>
      </c>
    </row>
    <row r="1697" spans="1:7" x14ac:dyDescent="0.2">
      <c r="A1697" t="s">
        <v>551</v>
      </c>
      <c r="B1697" t="s">
        <v>552</v>
      </c>
      <c r="C1697" t="s">
        <v>587</v>
      </c>
      <c r="D1697" t="str">
        <f t="shared" si="26"/>
        <v>12</v>
      </c>
      <c r="E1697" t="s">
        <v>336</v>
      </c>
      <c r="F1697" t="s">
        <v>465</v>
      </c>
      <c r="G1697" s="5">
        <v>106</v>
      </c>
    </row>
    <row r="1698" spans="1:7" x14ac:dyDescent="0.2">
      <c r="A1698" t="s">
        <v>551</v>
      </c>
      <c r="B1698" t="s">
        <v>552</v>
      </c>
      <c r="C1698" t="s">
        <v>587</v>
      </c>
      <c r="D1698" t="str">
        <f t="shared" si="26"/>
        <v>12</v>
      </c>
      <c r="E1698" t="s">
        <v>401</v>
      </c>
      <c r="F1698" t="s">
        <v>465</v>
      </c>
      <c r="G1698" s="5">
        <v>45</v>
      </c>
    </row>
    <row r="1699" spans="1:7" x14ac:dyDescent="0.2">
      <c r="A1699" t="s">
        <v>551</v>
      </c>
      <c r="B1699" t="s">
        <v>552</v>
      </c>
      <c r="C1699" t="s">
        <v>587</v>
      </c>
      <c r="D1699" t="str">
        <f t="shared" si="26"/>
        <v>13</v>
      </c>
      <c r="E1699" t="s">
        <v>565</v>
      </c>
      <c r="F1699" t="s">
        <v>465</v>
      </c>
      <c r="G1699" s="5">
        <v>144</v>
      </c>
    </row>
    <row r="1700" spans="1:7" x14ac:dyDescent="0.2">
      <c r="A1700" t="s">
        <v>551</v>
      </c>
      <c r="B1700" t="s">
        <v>552</v>
      </c>
      <c r="C1700" t="s">
        <v>587</v>
      </c>
      <c r="D1700" t="str">
        <f t="shared" si="26"/>
        <v>13</v>
      </c>
      <c r="E1700" t="s">
        <v>451</v>
      </c>
      <c r="F1700" t="s">
        <v>465</v>
      </c>
      <c r="G1700" s="5">
        <v>370</v>
      </c>
    </row>
    <row r="1701" spans="1:7" x14ac:dyDescent="0.2">
      <c r="A1701" t="s">
        <v>551</v>
      </c>
      <c r="B1701" t="s">
        <v>552</v>
      </c>
      <c r="C1701" t="s">
        <v>587</v>
      </c>
      <c r="D1701" t="str">
        <f t="shared" si="26"/>
        <v>13</v>
      </c>
      <c r="E1701" t="s">
        <v>366</v>
      </c>
      <c r="F1701" t="s">
        <v>465</v>
      </c>
      <c r="G1701" s="5">
        <v>1095</v>
      </c>
    </row>
    <row r="1702" spans="1:7" x14ac:dyDescent="0.2">
      <c r="A1702" t="s">
        <v>551</v>
      </c>
      <c r="B1702" t="s">
        <v>552</v>
      </c>
      <c r="C1702" t="s">
        <v>587</v>
      </c>
      <c r="D1702" t="str">
        <f t="shared" si="26"/>
        <v>14</v>
      </c>
      <c r="E1702" t="s">
        <v>337</v>
      </c>
      <c r="F1702" t="s">
        <v>465</v>
      </c>
      <c r="G1702" s="5">
        <v>124</v>
      </c>
    </row>
    <row r="1703" spans="1:7" x14ac:dyDescent="0.2">
      <c r="A1703" t="s">
        <v>551</v>
      </c>
      <c r="B1703" t="s">
        <v>552</v>
      </c>
      <c r="C1703" t="s">
        <v>587</v>
      </c>
      <c r="D1703" t="str">
        <f t="shared" si="26"/>
        <v>16</v>
      </c>
      <c r="E1703" t="s">
        <v>443</v>
      </c>
      <c r="F1703" t="s">
        <v>465</v>
      </c>
      <c r="G1703" s="5">
        <v>-1050</v>
      </c>
    </row>
    <row r="1704" spans="1:7" x14ac:dyDescent="0.2">
      <c r="A1704" t="s">
        <v>551</v>
      </c>
      <c r="B1704" t="s">
        <v>552</v>
      </c>
      <c r="C1704" t="s">
        <v>587</v>
      </c>
      <c r="D1704" t="str">
        <f t="shared" si="26"/>
        <v>16</v>
      </c>
      <c r="E1704" t="s">
        <v>566</v>
      </c>
      <c r="F1704" t="s">
        <v>465</v>
      </c>
      <c r="G1704" s="5">
        <v>-415</v>
      </c>
    </row>
    <row r="1705" spans="1:7" x14ac:dyDescent="0.2">
      <c r="A1705" t="s">
        <v>551</v>
      </c>
      <c r="B1705" t="s">
        <v>552</v>
      </c>
      <c r="C1705" t="s">
        <v>587</v>
      </c>
      <c r="D1705" t="str">
        <f t="shared" si="26"/>
        <v>16</v>
      </c>
      <c r="E1705" t="s">
        <v>567</v>
      </c>
      <c r="F1705" t="s">
        <v>465</v>
      </c>
      <c r="G1705" s="5">
        <v>-6</v>
      </c>
    </row>
    <row r="1706" spans="1:7" x14ac:dyDescent="0.2">
      <c r="A1706" t="s">
        <v>551</v>
      </c>
      <c r="B1706" t="s">
        <v>552</v>
      </c>
      <c r="C1706" t="s">
        <v>587</v>
      </c>
      <c r="D1706" t="str">
        <f t="shared" si="26"/>
        <v>17</v>
      </c>
      <c r="E1706" t="s">
        <v>528</v>
      </c>
      <c r="F1706" t="s">
        <v>465</v>
      </c>
      <c r="G1706" s="5">
        <v>-217</v>
      </c>
    </row>
    <row r="1707" spans="1:7" x14ac:dyDescent="0.2">
      <c r="A1707" t="s">
        <v>551</v>
      </c>
      <c r="B1707" t="s">
        <v>552</v>
      </c>
      <c r="C1707" t="s">
        <v>587</v>
      </c>
      <c r="D1707" t="str">
        <f t="shared" si="26"/>
        <v>17</v>
      </c>
      <c r="E1707" t="s">
        <v>339</v>
      </c>
      <c r="F1707" t="s">
        <v>465</v>
      </c>
      <c r="G1707" s="5">
        <v>-124</v>
      </c>
    </row>
    <row r="1708" spans="1:7" x14ac:dyDescent="0.2">
      <c r="A1708" t="s">
        <v>551</v>
      </c>
      <c r="B1708" t="s">
        <v>552</v>
      </c>
      <c r="C1708" t="s">
        <v>587</v>
      </c>
      <c r="D1708" t="str">
        <f t="shared" si="26"/>
        <v>17</v>
      </c>
      <c r="E1708" t="s">
        <v>379</v>
      </c>
      <c r="F1708" t="s">
        <v>465</v>
      </c>
      <c r="G1708" s="5">
        <v>-114</v>
      </c>
    </row>
    <row r="1709" spans="1:7" x14ac:dyDescent="0.2">
      <c r="A1709" t="s">
        <v>551</v>
      </c>
      <c r="B1709" t="s">
        <v>552</v>
      </c>
      <c r="C1709" t="s">
        <v>587</v>
      </c>
      <c r="D1709" t="str">
        <f t="shared" si="26"/>
        <v>17</v>
      </c>
      <c r="E1709" t="s">
        <v>355</v>
      </c>
      <c r="F1709" t="s">
        <v>465</v>
      </c>
      <c r="G1709" s="5">
        <v>-165</v>
      </c>
    </row>
    <row r="1710" spans="1:7" x14ac:dyDescent="0.2">
      <c r="A1710" t="s">
        <v>551</v>
      </c>
      <c r="B1710" t="s">
        <v>552</v>
      </c>
      <c r="C1710" t="s">
        <v>587</v>
      </c>
      <c r="D1710" t="str">
        <f t="shared" si="26"/>
        <v>17</v>
      </c>
      <c r="E1710" t="s">
        <v>395</v>
      </c>
      <c r="F1710" t="s">
        <v>465</v>
      </c>
      <c r="G1710" s="5">
        <v>-1748</v>
      </c>
    </row>
    <row r="1711" spans="1:7" x14ac:dyDescent="0.2">
      <c r="A1711" t="s">
        <v>551</v>
      </c>
      <c r="B1711" t="s">
        <v>552</v>
      </c>
      <c r="C1711" t="s">
        <v>588</v>
      </c>
      <c r="D1711" t="str">
        <f t="shared" si="26"/>
        <v>10</v>
      </c>
      <c r="E1711" t="s">
        <v>320</v>
      </c>
      <c r="F1711" t="s">
        <v>428</v>
      </c>
      <c r="G1711" s="5">
        <v>3577</v>
      </c>
    </row>
    <row r="1712" spans="1:7" x14ac:dyDescent="0.2">
      <c r="A1712" t="s">
        <v>551</v>
      </c>
      <c r="B1712" t="s">
        <v>552</v>
      </c>
      <c r="C1712" t="s">
        <v>588</v>
      </c>
      <c r="D1712" t="str">
        <f t="shared" si="26"/>
        <v>10</v>
      </c>
      <c r="E1712" t="s">
        <v>324</v>
      </c>
      <c r="F1712" t="s">
        <v>428</v>
      </c>
      <c r="G1712" s="5">
        <v>572</v>
      </c>
    </row>
    <row r="1713" spans="1:7" x14ac:dyDescent="0.2">
      <c r="A1713" t="s">
        <v>551</v>
      </c>
      <c r="B1713" t="s">
        <v>552</v>
      </c>
      <c r="C1713" t="s">
        <v>588</v>
      </c>
      <c r="D1713" t="str">
        <f t="shared" si="26"/>
        <v>10</v>
      </c>
      <c r="E1713" t="s">
        <v>326</v>
      </c>
      <c r="F1713" t="s">
        <v>428</v>
      </c>
      <c r="G1713" s="5">
        <v>585</v>
      </c>
    </row>
    <row r="1714" spans="1:7" x14ac:dyDescent="0.2">
      <c r="A1714" t="s">
        <v>551</v>
      </c>
      <c r="B1714" t="s">
        <v>552</v>
      </c>
      <c r="C1714" t="s">
        <v>588</v>
      </c>
      <c r="D1714" t="str">
        <f t="shared" si="26"/>
        <v>11</v>
      </c>
      <c r="E1714" t="s">
        <v>344</v>
      </c>
      <c r="F1714" t="s">
        <v>428</v>
      </c>
      <c r="G1714" s="5">
        <v>40</v>
      </c>
    </row>
    <row r="1715" spans="1:7" x14ac:dyDescent="0.2">
      <c r="A1715" t="s">
        <v>551</v>
      </c>
      <c r="B1715" t="s">
        <v>552</v>
      </c>
      <c r="C1715" t="s">
        <v>588</v>
      </c>
      <c r="D1715" t="str">
        <f t="shared" si="26"/>
        <v>11</v>
      </c>
      <c r="E1715" t="s">
        <v>327</v>
      </c>
      <c r="F1715" t="s">
        <v>428</v>
      </c>
      <c r="G1715" s="5">
        <v>2.5</v>
      </c>
    </row>
    <row r="1716" spans="1:7" x14ac:dyDescent="0.2">
      <c r="A1716" t="s">
        <v>551</v>
      </c>
      <c r="B1716" t="s">
        <v>552</v>
      </c>
      <c r="C1716" t="s">
        <v>588</v>
      </c>
      <c r="D1716" t="str">
        <f t="shared" si="26"/>
        <v>11</v>
      </c>
      <c r="E1716" t="s">
        <v>328</v>
      </c>
      <c r="F1716" t="s">
        <v>428</v>
      </c>
      <c r="G1716" s="5">
        <v>50</v>
      </c>
    </row>
    <row r="1717" spans="1:7" x14ac:dyDescent="0.2">
      <c r="A1717" t="s">
        <v>551</v>
      </c>
      <c r="B1717" t="s">
        <v>552</v>
      </c>
      <c r="C1717" t="s">
        <v>588</v>
      </c>
      <c r="D1717" t="str">
        <f t="shared" si="26"/>
        <v>11</v>
      </c>
      <c r="E1717" t="s">
        <v>392</v>
      </c>
      <c r="F1717" t="s">
        <v>428</v>
      </c>
      <c r="G1717" s="5">
        <v>3</v>
      </c>
    </row>
    <row r="1718" spans="1:7" x14ac:dyDescent="0.2">
      <c r="A1718" t="s">
        <v>551</v>
      </c>
      <c r="B1718" t="s">
        <v>552</v>
      </c>
      <c r="C1718" t="s">
        <v>588</v>
      </c>
      <c r="D1718" t="str">
        <f t="shared" si="26"/>
        <v>11</v>
      </c>
      <c r="E1718" t="s">
        <v>427</v>
      </c>
      <c r="F1718" t="s">
        <v>428</v>
      </c>
      <c r="G1718" s="5">
        <v>50</v>
      </c>
    </row>
    <row r="1719" spans="1:7" x14ac:dyDescent="0.2">
      <c r="A1719" t="s">
        <v>551</v>
      </c>
      <c r="B1719" t="s">
        <v>552</v>
      </c>
      <c r="C1719" t="s">
        <v>588</v>
      </c>
      <c r="D1719" t="str">
        <f t="shared" si="26"/>
        <v>11</v>
      </c>
      <c r="E1719" t="s">
        <v>329</v>
      </c>
      <c r="F1719" t="s">
        <v>428</v>
      </c>
      <c r="G1719" s="5">
        <v>5</v>
      </c>
    </row>
    <row r="1720" spans="1:7" x14ac:dyDescent="0.2">
      <c r="A1720" t="s">
        <v>551</v>
      </c>
      <c r="B1720" t="s">
        <v>552</v>
      </c>
      <c r="C1720" t="s">
        <v>588</v>
      </c>
      <c r="D1720" t="str">
        <f t="shared" si="26"/>
        <v>11</v>
      </c>
      <c r="E1720" t="s">
        <v>330</v>
      </c>
      <c r="F1720" t="s">
        <v>428</v>
      </c>
      <c r="G1720" s="5">
        <v>20</v>
      </c>
    </row>
    <row r="1721" spans="1:7" x14ac:dyDescent="0.2">
      <c r="A1721" t="s">
        <v>551</v>
      </c>
      <c r="B1721" t="s">
        <v>552</v>
      </c>
      <c r="C1721" t="s">
        <v>588</v>
      </c>
      <c r="D1721" t="str">
        <f t="shared" si="26"/>
        <v>11</v>
      </c>
      <c r="E1721" t="s">
        <v>331</v>
      </c>
      <c r="F1721" t="s">
        <v>428</v>
      </c>
      <c r="G1721" s="5">
        <v>3</v>
      </c>
    </row>
    <row r="1722" spans="1:7" x14ac:dyDescent="0.2">
      <c r="A1722" t="s">
        <v>551</v>
      </c>
      <c r="B1722" t="s">
        <v>552</v>
      </c>
      <c r="C1722" t="s">
        <v>588</v>
      </c>
      <c r="D1722" t="str">
        <f t="shared" si="26"/>
        <v>11</v>
      </c>
      <c r="E1722" t="s">
        <v>335</v>
      </c>
      <c r="F1722" t="s">
        <v>428</v>
      </c>
      <c r="G1722" s="5">
        <v>160</v>
      </c>
    </row>
    <row r="1723" spans="1:7" x14ac:dyDescent="0.2">
      <c r="A1723" t="s">
        <v>551</v>
      </c>
      <c r="B1723" t="s">
        <v>552</v>
      </c>
      <c r="C1723" t="s">
        <v>588</v>
      </c>
      <c r="D1723" t="str">
        <f t="shared" si="26"/>
        <v>12</v>
      </c>
      <c r="E1723" t="s">
        <v>336</v>
      </c>
      <c r="F1723" t="s">
        <v>428</v>
      </c>
      <c r="G1723" s="5">
        <v>478.5</v>
      </c>
    </row>
    <row r="1724" spans="1:7" x14ac:dyDescent="0.2">
      <c r="A1724" t="s">
        <v>551</v>
      </c>
      <c r="B1724" t="s">
        <v>552</v>
      </c>
      <c r="C1724" t="s">
        <v>588</v>
      </c>
      <c r="D1724" t="str">
        <f t="shared" si="26"/>
        <v>14</v>
      </c>
      <c r="E1724" t="s">
        <v>337</v>
      </c>
      <c r="F1724" t="s">
        <v>428</v>
      </c>
      <c r="G1724" s="5">
        <v>100</v>
      </c>
    </row>
    <row r="1725" spans="1:7" x14ac:dyDescent="0.2">
      <c r="A1725" t="s">
        <v>551</v>
      </c>
      <c r="B1725" t="s">
        <v>552</v>
      </c>
      <c r="C1725" t="s">
        <v>588</v>
      </c>
      <c r="D1725" t="str">
        <f t="shared" si="26"/>
        <v>16</v>
      </c>
      <c r="E1725" t="s">
        <v>382</v>
      </c>
      <c r="F1725" t="s">
        <v>428</v>
      </c>
      <c r="G1725" s="5">
        <v>-125</v>
      </c>
    </row>
    <row r="1726" spans="1:7" x14ac:dyDescent="0.2">
      <c r="A1726" t="s">
        <v>551</v>
      </c>
      <c r="B1726" t="s">
        <v>552</v>
      </c>
      <c r="C1726" t="s">
        <v>588</v>
      </c>
      <c r="D1726" t="str">
        <f t="shared" si="26"/>
        <v>17</v>
      </c>
      <c r="E1726" t="s">
        <v>339</v>
      </c>
      <c r="F1726" t="s">
        <v>428</v>
      </c>
      <c r="G1726" s="5">
        <v>-100</v>
      </c>
    </row>
    <row r="1727" spans="1:7" x14ac:dyDescent="0.2">
      <c r="A1727" t="s">
        <v>551</v>
      </c>
      <c r="B1727" t="s">
        <v>552</v>
      </c>
      <c r="C1727" t="s">
        <v>588</v>
      </c>
      <c r="D1727" t="str">
        <f t="shared" si="26"/>
        <v>17</v>
      </c>
      <c r="E1727" t="s">
        <v>355</v>
      </c>
      <c r="F1727" t="s">
        <v>428</v>
      </c>
      <c r="G1727" s="5">
        <v>-560</v>
      </c>
    </row>
    <row r="1728" spans="1:7" x14ac:dyDescent="0.2">
      <c r="A1728" t="s">
        <v>551</v>
      </c>
      <c r="B1728" t="s">
        <v>552</v>
      </c>
      <c r="C1728" t="s">
        <v>588</v>
      </c>
      <c r="D1728" t="str">
        <f t="shared" si="26"/>
        <v>17</v>
      </c>
      <c r="E1728" t="s">
        <v>395</v>
      </c>
      <c r="F1728" t="s">
        <v>428</v>
      </c>
      <c r="G1728" s="5">
        <v>-40</v>
      </c>
    </row>
    <row r="1729" spans="1:7" x14ac:dyDescent="0.2">
      <c r="A1729" t="s">
        <v>551</v>
      </c>
      <c r="B1729" t="s">
        <v>552</v>
      </c>
      <c r="C1729" t="s">
        <v>589</v>
      </c>
      <c r="D1729" t="str">
        <f t="shared" si="26"/>
        <v>11</v>
      </c>
      <c r="E1729" t="s">
        <v>474</v>
      </c>
      <c r="F1729" t="s">
        <v>556</v>
      </c>
      <c r="G1729" s="5">
        <v>120</v>
      </c>
    </row>
    <row r="1730" spans="1:7" x14ac:dyDescent="0.2">
      <c r="A1730" t="s">
        <v>551</v>
      </c>
      <c r="B1730" t="s">
        <v>552</v>
      </c>
      <c r="C1730" t="s">
        <v>589</v>
      </c>
      <c r="D1730" t="str">
        <f t="shared" si="26"/>
        <v>11</v>
      </c>
      <c r="E1730" t="s">
        <v>495</v>
      </c>
      <c r="F1730" t="s">
        <v>556</v>
      </c>
      <c r="G1730" s="5">
        <v>45</v>
      </c>
    </row>
    <row r="1731" spans="1:7" x14ac:dyDescent="0.2">
      <c r="A1731" t="s">
        <v>551</v>
      </c>
      <c r="B1731" t="s">
        <v>552</v>
      </c>
      <c r="C1731" t="s">
        <v>589</v>
      </c>
      <c r="D1731" t="str">
        <f t="shared" ref="D1731:D1794" si="27">LEFT(E1731,2)</f>
        <v>14</v>
      </c>
      <c r="E1731" t="s">
        <v>337</v>
      </c>
      <c r="F1731" t="s">
        <v>428</v>
      </c>
      <c r="G1731" s="5">
        <v>49</v>
      </c>
    </row>
    <row r="1732" spans="1:7" x14ac:dyDescent="0.2">
      <c r="A1732" t="s">
        <v>551</v>
      </c>
      <c r="B1732" t="s">
        <v>552</v>
      </c>
      <c r="C1732" t="s">
        <v>589</v>
      </c>
      <c r="D1732" t="str">
        <f t="shared" si="27"/>
        <v>17</v>
      </c>
      <c r="E1732" t="s">
        <v>339</v>
      </c>
      <c r="F1732" t="s">
        <v>428</v>
      </c>
      <c r="G1732" s="5">
        <v>-49</v>
      </c>
    </row>
    <row r="1733" spans="1:7" x14ac:dyDescent="0.2">
      <c r="A1733" t="s">
        <v>590</v>
      </c>
      <c r="B1733" t="s">
        <v>591</v>
      </c>
      <c r="C1733" t="s">
        <v>592</v>
      </c>
      <c r="D1733" t="str">
        <f t="shared" si="27"/>
        <v>10</v>
      </c>
      <c r="E1733" t="s">
        <v>593</v>
      </c>
      <c r="F1733" t="s">
        <v>373</v>
      </c>
      <c r="G1733" s="5">
        <v>200</v>
      </c>
    </row>
    <row r="1734" spans="1:7" x14ac:dyDescent="0.2">
      <c r="A1734" t="s">
        <v>590</v>
      </c>
      <c r="B1734" t="s">
        <v>591</v>
      </c>
      <c r="C1734" t="s">
        <v>592</v>
      </c>
      <c r="D1734" t="str">
        <f t="shared" si="27"/>
        <v>10</v>
      </c>
      <c r="E1734" t="s">
        <v>324</v>
      </c>
      <c r="F1734" t="s">
        <v>373</v>
      </c>
      <c r="G1734" s="5">
        <v>32</v>
      </c>
    </row>
    <row r="1735" spans="1:7" x14ac:dyDescent="0.2">
      <c r="A1735" t="s">
        <v>590</v>
      </c>
      <c r="B1735" t="s">
        <v>591</v>
      </c>
      <c r="C1735" t="s">
        <v>592</v>
      </c>
      <c r="D1735" t="str">
        <f t="shared" si="27"/>
        <v>10</v>
      </c>
      <c r="E1735" t="s">
        <v>326</v>
      </c>
      <c r="F1735" t="s">
        <v>373</v>
      </c>
      <c r="G1735" s="5">
        <v>33</v>
      </c>
    </row>
    <row r="1736" spans="1:7" x14ac:dyDescent="0.2">
      <c r="A1736" t="s">
        <v>590</v>
      </c>
      <c r="B1736" t="s">
        <v>591</v>
      </c>
      <c r="C1736" t="s">
        <v>592</v>
      </c>
      <c r="D1736" t="str">
        <f t="shared" si="27"/>
        <v>11</v>
      </c>
      <c r="E1736" t="s">
        <v>328</v>
      </c>
      <c r="F1736" t="s">
        <v>373</v>
      </c>
      <c r="G1736" s="5">
        <v>80</v>
      </c>
    </row>
    <row r="1737" spans="1:7" x14ac:dyDescent="0.2">
      <c r="A1737" t="s">
        <v>590</v>
      </c>
      <c r="B1737" t="s">
        <v>591</v>
      </c>
      <c r="C1737" t="s">
        <v>592</v>
      </c>
      <c r="D1737" t="str">
        <f t="shared" si="27"/>
        <v>11</v>
      </c>
      <c r="E1737" t="s">
        <v>360</v>
      </c>
      <c r="F1737" t="s">
        <v>373</v>
      </c>
      <c r="G1737" s="5">
        <v>16</v>
      </c>
    </row>
    <row r="1738" spans="1:7" x14ac:dyDescent="0.2">
      <c r="A1738" t="s">
        <v>590</v>
      </c>
      <c r="B1738" t="s">
        <v>591</v>
      </c>
      <c r="C1738" t="s">
        <v>592</v>
      </c>
      <c r="D1738" t="str">
        <f t="shared" si="27"/>
        <v>11</v>
      </c>
      <c r="E1738" t="s">
        <v>499</v>
      </c>
      <c r="F1738" t="s">
        <v>359</v>
      </c>
      <c r="G1738" s="5">
        <v>420</v>
      </c>
    </row>
    <row r="1739" spans="1:7" x14ac:dyDescent="0.2">
      <c r="A1739" t="s">
        <v>590</v>
      </c>
      <c r="B1739" t="s">
        <v>591</v>
      </c>
      <c r="C1739" t="s">
        <v>592</v>
      </c>
      <c r="D1739" t="str">
        <f t="shared" si="27"/>
        <v>11</v>
      </c>
      <c r="E1739" t="s">
        <v>335</v>
      </c>
      <c r="F1739" t="s">
        <v>359</v>
      </c>
      <c r="G1739" s="5">
        <v>20</v>
      </c>
    </row>
    <row r="1740" spans="1:7" x14ac:dyDescent="0.2">
      <c r="A1740" t="s">
        <v>590</v>
      </c>
      <c r="B1740" t="s">
        <v>591</v>
      </c>
      <c r="C1740" t="s">
        <v>592</v>
      </c>
      <c r="D1740" t="str">
        <f t="shared" si="27"/>
        <v>12</v>
      </c>
      <c r="E1740" t="s">
        <v>336</v>
      </c>
      <c r="F1740" t="s">
        <v>373</v>
      </c>
      <c r="G1740" s="5">
        <v>153</v>
      </c>
    </row>
    <row r="1741" spans="1:7" x14ac:dyDescent="0.2">
      <c r="A1741" t="s">
        <v>590</v>
      </c>
      <c r="B1741" t="s">
        <v>591</v>
      </c>
      <c r="C1741" t="s">
        <v>592</v>
      </c>
      <c r="D1741" t="str">
        <f t="shared" si="27"/>
        <v>12</v>
      </c>
      <c r="E1741" t="s">
        <v>401</v>
      </c>
      <c r="F1741" t="s">
        <v>373</v>
      </c>
      <c r="G1741" s="5">
        <v>7</v>
      </c>
    </row>
    <row r="1742" spans="1:7" x14ac:dyDescent="0.2">
      <c r="A1742" t="s">
        <v>590</v>
      </c>
      <c r="B1742" t="s">
        <v>591</v>
      </c>
      <c r="C1742" t="s">
        <v>592</v>
      </c>
      <c r="D1742" t="str">
        <f t="shared" si="27"/>
        <v>12</v>
      </c>
      <c r="E1742" t="s">
        <v>361</v>
      </c>
      <c r="F1742" t="s">
        <v>373</v>
      </c>
      <c r="G1742" s="5">
        <v>10</v>
      </c>
    </row>
    <row r="1743" spans="1:7" x14ac:dyDescent="0.2">
      <c r="A1743" t="s">
        <v>590</v>
      </c>
      <c r="B1743" t="s">
        <v>591</v>
      </c>
      <c r="C1743" t="s">
        <v>592</v>
      </c>
      <c r="D1743" t="str">
        <f t="shared" si="27"/>
        <v>13</v>
      </c>
      <c r="E1743" t="s">
        <v>366</v>
      </c>
      <c r="F1743" t="s">
        <v>414</v>
      </c>
      <c r="G1743" s="5">
        <v>1000</v>
      </c>
    </row>
    <row r="1744" spans="1:7" x14ac:dyDescent="0.2">
      <c r="A1744" t="s">
        <v>590</v>
      </c>
      <c r="B1744" t="s">
        <v>591</v>
      </c>
      <c r="C1744" t="s">
        <v>592</v>
      </c>
      <c r="D1744" t="str">
        <f t="shared" si="27"/>
        <v>13</v>
      </c>
      <c r="E1744" t="s">
        <v>366</v>
      </c>
      <c r="F1744" t="s">
        <v>373</v>
      </c>
      <c r="G1744" s="5">
        <v>400</v>
      </c>
    </row>
    <row r="1745" spans="1:7" x14ac:dyDescent="0.2">
      <c r="A1745" t="s">
        <v>590</v>
      </c>
      <c r="B1745" t="s">
        <v>591</v>
      </c>
      <c r="C1745" t="s">
        <v>592</v>
      </c>
      <c r="D1745" t="str">
        <f t="shared" si="27"/>
        <v>14</v>
      </c>
      <c r="E1745" t="s">
        <v>337</v>
      </c>
      <c r="F1745" t="s">
        <v>374</v>
      </c>
      <c r="G1745" s="5">
        <v>240</v>
      </c>
    </row>
    <row r="1746" spans="1:7" x14ac:dyDescent="0.2">
      <c r="A1746" t="s">
        <v>590</v>
      </c>
      <c r="B1746" t="s">
        <v>591</v>
      </c>
      <c r="C1746" t="s">
        <v>592</v>
      </c>
      <c r="D1746" t="str">
        <f t="shared" si="27"/>
        <v>14</v>
      </c>
      <c r="E1746" t="s">
        <v>338</v>
      </c>
      <c r="F1746" t="s">
        <v>373</v>
      </c>
      <c r="G1746" s="5">
        <v>-421</v>
      </c>
    </row>
    <row r="1747" spans="1:7" x14ac:dyDescent="0.2">
      <c r="A1747" t="s">
        <v>590</v>
      </c>
      <c r="B1747" t="s">
        <v>591</v>
      </c>
      <c r="C1747" t="s">
        <v>592</v>
      </c>
      <c r="D1747" t="str">
        <f t="shared" si="27"/>
        <v>17</v>
      </c>
      <c r="E1747" t="s">
        <v>339</v>
      </c>
      <c r="F1747" t="s">
        <v>373</v>
      </c>
      <c r="G1747" s="5">
        <v>-240</v>
      </c>
    </row>
    <row r="1748" spans="1:7" x14ac:dyDescent="0.2">
      <c r="A1748" t="s">
        <v>590</v>
      </c>
      <c r="B1748" t="s">
        <v>591</v>
      </c>
      <c r="C1748" t="s">
        <v>594</v>
      </c>
      <c r="D1748" t="str">
        <f t="shared" si="27"/>
        <v>12</v>
      </c>
      <c r="E1748" t="s">
        <v>401</v>
      </c>
      <c r="F1748" t="s">
        <v>415</v>
      </c>
      <c r="G1748" s="5">
        <v>866</v>
      </c>
    </row>
    <row r="1749" spans="1:7" x14ac:dyDescent="0.2">
      <c r="A1749" t="s">
        <v>590</v>
      </c>
      <c r="B1749" t="s">
        <v>591</v>
      </c>
      <c r="C1749" t="s">
        <v>594</v>
      </c>
      <c r="D1749" t="str">
        <f t="shared" si="27"/>
        <v>14</v>
      </c>
      <c r="E1749" t="s">
        <v>338</v>
      </c>
      <c r="F1749" t="s">
        <v>373</v>
      </c>
      <c r="G1749" s="5">
        <v>620</v>
      </c>
    </row>
    <row r="1750" spans="1:7" x14ac:dyDescent="0.2">
      <c r="A1750" t="s">
        <v>590</v>
      </c>
      <c r="B1750" t="s">
        <v>591</v>
      </c>
      <c r="C1750" t="s">
        <v>594</v>
      </c>
      <c r="D1750" t="str">
        <f t="shared" si="27"/>
        <v>16</v>
      </c>
      <c r="E1750" t="s">
        <v>443</v>
      </c>
      <c r="F1750" t="s">
        <v>374</v>
      </c>
      <c r="G1750" s="5">
        <v>-517</v>
      </c>
    </row>
    <row r="1751" spans="1:7" x14ac:dyDescent="0.2">
      <c r="A1751" t="s">
        <v>590</v>
      </c>
      <c r="B1751" t="s">
        <v>595</v>
      </c>
      <c r="C1751" t="s">
        <v>596</v>
      </c>
      <c r="D1751" t="str">
        <f t="shared" si="27"/>
        <v>10</v>
      </c>
      <c r="E1751" t="s">
        <v>320</v>
      </c>
      <c r="F1751" t="s">
        <v>373</v>
      </c>
      <c r="G1751" s="5">
        <v>2476</v>
      </c>
    </row>
    <row r="1752" spans="1:7" x14ac:dyDescent="0.2">
      <c r="A1752" t="s">
        <v>590</v>
      </c>
      <c r="B1752" t="s">
        <v>595</v>
      </c>
      <c r="C1752" t="s">
        <v>596</v>
      </c>
      <c r="D1752" t="str">
        <f t="shared" si="27"/>
        <v>10</v>
      </c>
      <c r="E1752" t="s">
        <v>320</v>
      </c>
      <c r="F1752" t="s">
        <v>374</v>
      </c>
      <c r="G1752" s="5">
        <v>4182</v>
      </c>
    </row>
    <row r="1753" spans="1:7" x14ac:dyDescent="0.2">
      <c r="A1753" t="s">
        <v>590</v>
      </c>
      <c r="B1753" t="s">
        <v>595</v>
      </c>
      <c r="C1753" t="s">
        <v>596</v>
      </c>
      <c r="D1753" t="str">
        <f t="shared" si="27"/>
        <v>10</v>
      </c>
      <c r="E1753" t="s">
        <v>324</v>
      </c>
      <c r="F1753" t="s">
        <v>373</v>
      </c>
      <c r="G1753" s="5">
        <v>396</v>
      </c>
    </row>
    <row r="1754" spans="1:7" x14ac:dyDescent="0.2">
      <c r="A1754" t="s">
        <v>590</v>
      </c>
      <c r="B1754" t="s">
        <v>595</v>
      </c>
      <c r="C1754" t="s">
        <v>596</v>
      </c>
      <c r="D1754" t="str">
        <f t="shared" si="27"/>
        <v>10</v>
      </c>
      <c r="E1754" t="s">
        <v>324</v>
      </c>
      <c r="F1754" t="s">
        <v>374</v>
      </c>
      <c r="G1754" s="5">
        <v>669</v>
      </c>
    </row>
    <row r="1755" spans="1:7" x14ac:dyDescent="0.2">
      <c r="A1755" t="s">
        <v>590</v>
      </c>
      <c r="B1755" t="s">
        <v>595</v>
      </c>
      <c r="C1755" t="s">
        <v>596</v>
      </c>
      <c r="D1755" t="str">
        <f t="shared" si="27"/>
        <v>10</v>
      </c>
      <c r="E1755" t="s">
        <v>326</v>
      </c>
      <c r="F1755" t="s">
        <v>373</v>
      </c>
      <c r="G1755" s="5">
        <v>405</v>
      </c>
    </row>
    <row r="1756" spans="1:7" x14ac:dyDescent="0.2">
      <c r="A1756" t="s">
        <v>590</v>
      </c>
      <c r="B1756" t="s">
        <v>595</v>
      </c>
      <c r="C1756" t="s">
        <v>596</v>
      </c>
      <c r="D1756" t="str">
        <f t="shared" si="27"/>
        <v>10</v>
      </c>
      <c r="E1756" t="s">
        <v>326</v>
      </c>
      <c r="F1756" t="s">
        <v>374</v>
      </c>
      <c r="G1756" s="5">
        <v>684</v>
      </c>
    </row>
    <row r="1757" spans="1:7" x14ac:dyDescent="0.2">
      <c r="A1757" t="s">
        <v>590</v>
      </c>
      <c r="B1757" t="s">
        <v>595</v>
      </c>
      <c r="C1757" t="s">
        <v>596</v>
      </c>
      <c r="D1757" t="str">
        <f t="shared" si="27"/>
        <v>11</v>
      </c>
      <c r="E1757" t="s">
        <v>344</v>
      </c>
      <c r="F1757" t="s">
        <v>374</v>
      </c>
      <c r="G1757" s="5">
        <v>17</v>
      </c>
    </row>
    <row r="1758" spans="1:7" x14ac:dyDescent="0.2">
      <c r="A1758" t="s">
        <v>590</v>
      </c>
      <c r="B1758" t="s">
        <v>595</v>
      </c>
      <c r="C1758" t="s">
        <v>596</v>
      </c>
      <c r="D1758" t="str">
        <f t="shared" si="27"/>
        <v>11</v>
      </c>
      <c r="E1758" t="s">
        <v>328</v>
      </c>
      <c r="F1758" t="s">
        <v>374</v>
      </c>
      <c r="G1758" s="5">
        <v>78</v>
      </c>
    </row>
    <row r="1759" spans="1:7" x14ac:dyDescent="0.2">
      <c r="A1759" t="s">
        <v>590</v>
      </c>
      <c r="B1759" t="s">
        <v>595</v>
      </c>
      <c r="C1759" t="s">
        <v>596</v>
      </c>
      <c r="D1759" t="str">
        <f t="shared" si="27"/>
        <v>11</v>
      </c>
      <c r="E1759" t="s">
        <v>360</v>
      </c>
      <c r="F1759" t="s">
        <v>374</v>
      </c>
      <c r="G1759" s="5">
        <v>13</v>
      </c>
    </row>
    <row r="1760" spans="1:7" x14ac:dyDescent="0.2">
      <c r="A1760" t="s">
        <v>590</v>
      </c>
      <c r="B1760" t="s">
        <v>595</v>
      </c>
      <c r="C1760" t="s">
        <v>596</v>
      </c>
      <c r="D1760" t="str">
        <f t="shared" si="27"/>
        <v>11</v>
      </c>
      <c r="E1760" t="s">
        <v>406</v>
      </c>
      <c r="F1760" t="s">
        <v>374</v>
      </c>
      <c r="G1760" s="5">
        <v>14</v>
      </c>
    </row>
    <row r="1761" spans="1:7" x14ac:dyDescent="0.2">
      <c r="A1761" t="s">
        <v>590</v>
      </c>
      <c r="B1761" t="s">
        <v>595</v>
      </c>
      <c r="C1761" t="s">
        <v>596</v>
      </c>
      <c r="D1761" t="str">
        <f t="shared" si="27"/>
        <v>11</v>
      </c>
      <c r="E1761" t="s">
        <v>427</v>
      </c>
      <c r="F1761" t="s">
        <v>374</v>
      </c>
      <c r="G1761" s="5">
        <v>14</v>
      </c>
    </row>
    <row r="1762" spans="1:7" x14ac:dyDescent="0.2">
      <c r="A1762" t="s">
        <v>590</v>
      </c>
      <c r="B1762" t="s">
        <v>595</v>
      </c>
      <c r="C1762" t="s">
        <v>596</v>
      </c>
      <c r="D1762" t="str">
        <f t="shared" si="27"/>
        <v>11</v>
      </c>
      <c r="E1762" t="s">
        <v>330</v>
      </c>
      <c r="F1762" t="s">
        <v>374</v>
      </c>
      <c r="G1762" s="5">
        <v>55</v>
      </c>
    </row>
    <row r="1763" spans="1:7" x14ac:dyDescent="0.2">
      <c r="A1763" t="s">
        <v>590</v>
      </c>
      <c r="B1763" t="s">
        <v>595</v>
      </c>
      <c r="C1763" t="s">
        <v>596</v>
      </c>
      <c r="D1763" t="str">
        <f t="shared" si="27"/>
        <v>11</v>
      </c>
      <c r="E1763" t="s">
        <v>331</v>
      </c>
      <c r="F1763" t="s">
        <v>374</v>
      </c>
      <c r="G1763" s="5">
        <v>10</v>
      </c>
    </row>
    <row r="1764" spans="1:7" x14ac:dyDescent="0.2">
      <c r="A1764" t="s">
        <v>590</v>
      </c>
      <c r="B1764" t="s">
        <v>595</v>
      </c>
      <c r="C1764" t="s">
        <v>596</v>
      </c>
      <c r="D1764" t="str">
        <f t="shared" si="27"/>
        <v>11</v>
      </c>
      <c r="E1764" t="s">
        <v>499</v>
      </c>
      <c r="F1764" t="s">
        <v>374</v>
      </c>
      <c r="G1764" s="5">
        <v>4</v>
      </c>
    </row>
    <row r="1765" spans="1:7" x14ac:dyDescent="0.2">
      <c r="A1765" t="s">
        <v>590</v>
      </c>
      <c r="B1765" t="s">
        <v>595</v>
      </c>
      <c r="C1765" t="s">
        <v>596</v>
      </c>
      <c r="D1765" t="str">
        <f t="shared" si="27"/>
        <v>12</v>
      </c>
      <c r="E1765" t="s">
        <v>400</v>
      </c>
      <c r="F1765" t="s">
        <v>374</v>
      </c>
      <c r="G1765" s="5">
        <v>65</v>
      </c>
    </row>
    <row r="1766" spans="1:7" x14ac:dyDescent="0.2">
      <c r="A1766" t="s">
        <v>590</v>
      </c>
      <c r="B1766" t="s">
        <v>595</v>
      </c>
      <c r="C1766" t="s">
        <v>596</v>
      </c>
      <c r="D1766" t="str">
        <f t="shared" si="27"/>
        <v>14</v>
      </c>
      <c r="E1766" t="s">
        <v>337</v>
      </c>
      <c r="F1766" t="s">
        <v>374</v>
      </c>
      <c r="G1766" s="5">
        <v>41</v>
      </c>
    </row>
    <row r="1767" spans="1:7" x14ac:dyDescent="0.2">
      <c r="A1767" t="s">
        <v>590</v>
      </c>
      <c r="B1767" t="s">
        <v>595</v>
      </c>
      <c r="C1767" t="s">
        <v>596</v>
      </c>
      <c r="D1767" t="str">
        <f t="shared" si="27"/>
        <v>14</v>
      </c>
      <c r="E1767" t="s">
        <v>338</v>
      </c>
      <c r="F1767" t="s">
        <v>374</v>
      </c>
      <c r="G1767" s="5">
        <v>62</v>
      </c>
    </row>
    <row r="1768" spans="1:7" x14ac:dyDescent="0.2">
      <c r="A1768" t="s">
        <v>590</v>
      </c>
      <c r="B1768" t="s">
        <v>595</v>
      </c>
      <c r="C1768" t="s">
        <v>596</v>
      </c>
      <c r="D1768" t="str">
        <f t="shared" si="27"/>
        <v>14</v>
      </c>
      <c r="E1768" t="s">
        <v>362</v>
      </c>
      <c r="F1768" t="s">
        <v>374</v>
      </c>
      <c r="G1768" s="5">
        <v>0</v>
      </c>
    </row>
    <row r="1769" spans="1:7" x14ac:dyDescent="0.2">
      <c r="A1769" t="s">
        <v>590</v>
      </c>
      <c r="B1769" t="s">
        <v>595</v>
      </c>
      <c r="C1769" t="s">
        <v>596</v>
      </c>
      <c r="D1769" t="str">
        <f t="shared" si="27"/>
        <v>17</v>
      </c>
      <c r="E1769" t="s">
        <v>339</v>
      </c>
      <c r="F1769" t="s">
        <v>374</v>
      </c>
      <c r="G1769" s="5">
        <v>-41</v>
      </c>
    </row>
    <row r="1770" spans="1:7" x14ac:dyDescent="0.2">
      <c r="A1770" t="s">
        <v>597</v>
      </c>
      <c r="B1770" t="s">
        <v>598</v>
      </c>
      <c r="C1770" t="s">
        <v>599</v>
      </c>
      <c r="D1770" t="str">
        <f t="shared" si="27"/>
        <v>10</v>
      </c>
      <c r="E1770" t="s">
        <v>320</v>
      </c>
      <c r="F1770" t="s">
        <v>373</v>
      </c>
      <c r="G1770" s="5">
        <v>3562</v>
      </c>
    </row>
    <row r="1771" spans="1:7" x14ac:dyDescent="0.2">
      <c r="A1771" t="s">
        <v>597</v>
      </c>
      <c r="B1771" t="s">
        <v>598</v>
      </c>
      <c r="C1771" t="s">
        <v>599</v>
      </c>
      <c r="D1771" t="str">
        <f t="shared" si="27"/>
        <v>10</v>
      </c>
      <c r="E1771" t="s">
        <v>320</v>
      </c>
      <c r="F1771" t="s">
        <v>600</v>
      </c>
      <c r="G1771" s="5">
        <v>247</v>
      </c>
    </row>
    <row r="1772" spans="1:7" x14ac:dyDescent="0.2">
      <c r="A1772" t="s">
        <v>597</v>
      </c>
      <c r="B1772" t="s">
        <v>598</v>
      </c>
      <c r="C1772" t="s">
        <v>599</v>
      </c>
      <c r="D1772" t="str">
        <f t="shared" si="27"/>
        <v>10</v>
      </c>
      <c r="E1772" t="s">
        <v>486</v>
      </c>
      <c r="F1772" t="s">
        <v>373</v>
      </c>
      <c r="G1772" s="5">
        <v>100</v>
      </c>
    </row>
    <row r="1773" spans="1:7" x14ac:dyDescent="0.2">
      <c r="A1773" t="s">
        <v>597</v>
      </c>
      <c r="B1773" t="s">
        <v>598</v>
      </c>
      <c r="C1773" t="s">
        <v>599</v>
      </c>
      <c r="D1773" t="str">
        <f t="shared" si="27"/>
        <v>10</v>
      </c>
      <c r="E1773" t="s">
        <v>486</v>
      </c>
      <c r="F1773" t="s">
        <v>374</v>
      </c>
      <c r="G1773" s="5">
        <v>150</v>
      </c>
    </row>
    <row r="1774" spans="1:7" x14ac:dyDescent="0.2">
      <c r="A1774" t="s">
        <v>597</v>
      </c>
      <c r="B1774" t="s">
        <v>598</v>
      </c>
      <c r="C1774" t="s">
        <v>599</v>
      </c>
      <c r="D1774" t="str">
        <f t="shared" si="27"/>
        <v>10</v>
      </c>
      <c r="E1774" t="s">
        <v>403</v>
      </c>
      <c r="F1774" t="s">
        <v>374</v>
      </c>
      <c r="G1774" s="5">
        <v>210</v>
      </c>
    </row>
    <row r="1775" spans="1:7" x14ac:dyDescent="0.2">
      <c r="A1775" t="s">
        <v>597</v>
      </c>
      <c r="B1775" t="s">
        <v>598</v>
      </c>
      <c r="C1775" t="s">
        <v>599</v>
      </c>
      <c r="D1775" t="str">
        <f t="shared" si="27"/>
        <v>10</v>
      </c>
      <c r="E1775" t="s">
        <v>436</v>
      </c>
      <c r="F1775" t="s">
        <v>374</v>
      </c>
      <c r="G1775" s="5">
        <v>20</v>
      </c>
    </row>
    <row r="1776" spans="1:7" x14ac:dyDescent="0.2">
      <c r="A1776" t="s">
        <v>597</v>
      </c>
      <c r="B1776" t="s">
        <v>598</v>
      </c>
      <c r="C1776" t="s">
        <v>599</v>
      </c>
      <c r="D1776" t="str">
        <f t="shared" si="27"/>
        <v>10</v>
      </c>
      <c r="E1776" t="s">
        <v>437</v>
      </c>
      <c r="F1776" t="s">
        <v>374</v>
      </c>
      <c r="G1776" s="5">
        <v>10</v>
      </c>
    </row>
    <row r="1777" spans="1:7" x14ac:dyDescent="0.2">
      <c r="A1777" t="s">
        <v>597</v>
      </c>
      <c r="B1777" t="s">
        <v>598</v>
      </c>
      <c r="C1777" t="s">
        <v>599</v>
      </c>
      <c r="D1777" t="str">
        <f t="shared" si="27"/>
        <v>10</v>
      </c>
      <c r="E1777" t="s">
        <v>324</v>
      </c>
      <c r="F1777" t="s">
        <v>373</v>
      </c>
      <c r="G1777" s="5">
        <v>586</v>
      </c>
    </row>
    <row r="1778" spans="1:7" x14ac:dyDescent="0.2">
      <c r="A1778" t="s">
        <v>597</v>
      </c>
      <c r="B1778" t="s">
        <v>598</v>
      </c>
      <c r="C1778" t="s">
        <v>599</v>
      </c>
      <c r="D1778" t="str">
        <f t="shared" si="27"/>
        <v>10</v>
      </c>
      <c r="E1778" t="s">
        <v>324</v>
      </c>
      <c r="F1778" t="s">
        <v>374</v>
      </c>
      <c r="G1778" s="5">
        <v>62</v>
      </c>
    </row>
    <row r="1779" spans="1:7" x14ac:dyDescent="0.2">
      <c r="A1779" t="s">
        <v>597</v>
      </c>
      <c r="B1779" t="s">
        <v>598</v>
      </c>
      <c r="C1779" t="s">
        <v>599</v>
      </c>
      <c r="D1779" t="str">
        <f t="shared" si="27"/>
        <v>10</v>
      </c>
      <c r="E1779" t="s">
        <v>324</v>
      </c>
      <c r="F1779" t="s">
        <v>600</v>
      </c>
      <c r="G1779" s="5">
        <v>40</v>
      </c>
    </row>
    <row r="1780" spans="1:7" x14ac:dyDescent="0.2">
      <c r="A1780" t="s">
        <v>597</v>
      </c>
      <c r="B1780" t="s">
        <v>598</v>
      </c>
      <c r="C1780" t="s">
        <v>599</v>
      </c>
      <c r="D1780" t="str">
        <f t="shared" si="27"/>
        <v>10</v>
      </c>
      <c r="E1780" t="s">
        <v>326</v>
      </c>
      <c r="F1780" t="s">
        <v>373</v>
      </c>
      <c r="G1780" s="5">
        <v>599</v>
      </c>
    </row>
    <row r="1781" spans="1:7" x14ac:dyDescent="0.2">
      <c r="A1781" t="s">
        <v>597</v>
      </c>
      <c r="B1781" t="s">
        <v>598</v>
      </c>
      <c r="C1781" t="s">
        <v>599</v>
      </c>
      <c r="D1781" t="str">
        <f t="shared" si="27"/>
        <v>10</v>
      </c>
      <c r="E1781" t="s">
        <v>326</v>
      </c>
      <c r="F1781" t="s">
        <v>374</v>
      </c>
      <c r="G1781" s="5">
        <v>64</v>
      </c>
    </row>
    <row r="1782" spans="1:7" x14ac:dyDescent="0.2">
      <c r="A1782" t="s">
        <v>597</v>
      </c>
      <c r="B1782" t="s">
        <v>598</v>
      </c>
      <c r="C1782" t="s">
        <v>599</v>
      </c>
      <c r="D1782" t="str">
        <f t="shared" si="27"/>
        <v>10</v>
      </c>
      <c r="E1782" t="s">
        <v>326</v>
      </c>
      <c r="F1782" t="s">
        <v>600</v>
      </c>
      <c r="G1782" s="5">
        <v>40</v>
      </c>
    </row>
    <row r="1783" spans="1:7" x14ac:dyDescent="0.2">
      <c r="A1783" t="s">
        <v>597</v>
      </c>
      <c r="B1783" t="s">
        <v>598</v>
      </c>
      <c r="C1783" t="s">
        <v>599</v>
      </c>
      <c r="D1783" t="str">
        <f t="shared" si="27"/>
        <v>11</v>
      </c>
      <c r="E1783" t="s">
        <v>344</v>
      </c>
      <c r="F1783" t="s">
        <v>373</v>
      </c>
      <c r="G1783" s="5">
        <v>7</v>
      </c>
    </row>
    <row r="1784" spans="1:7" x14ac:dyDescent="0.2">
      <c r="A1784" t="s">
        <v>597</v>
      </c>
      <c r="B1784" t="s">
        <v>598</v>
      </c>
      <c r="C1784" t="s">
        <v>599</v>
      </c>
      <c r="D1784" t="str">
        <f t="shared" si="27"/>
        <v>11</v>
      </c>
      <c r="E1784" t="s">
        <v>405</v>
      </c>
      <c r="F1784" t="s">
        <v>373</v>
      </c>
      <c r="G1784" s="5">
        <v>3700</v>
      </c>
    </row>
    <row r="1785" spans="1:7" x14ac:dyDescent="0.2">
      <c r="A1785" t="s">
        <v>597</v>
      </c>
      <c r="B1785" t="s">
        <v>598</v>
      </c>
      <c r="C1785" t="s">
        <v>599</v>
      </c>
      <c r="D1785" t="str">
        <f t="shared" si="27"/>
        <v>11</v>
      </c>
      <c r="E1785" t="s">
        <v>328</v>
      </c>
      <c r="F1785" t="s">
        <v>373</v>
      </c>
      <c r="G1785" s="5">
        <v>120</v>
      </c>
    </row>
    <row r="1786" spans="1:7" x14ac:dyDescent="0.2">
      <c r="A1786" t="s">
        <v>597</v>
      </c>
      <c r="B1786" t="s">
        <v>598</v>
      </c>
      <c r="C1786" t="s">
        <v>599</v>
      </c>
      <c r="D1786" t="str">
        <f t="shared" si="27"/>
        <v>11</v>
      </c>
      <c r="E1786" t="s">
        <v>517</v>
      </c>
      <c r="F1786" t="s">
        <v>373</v>
      </c>
      <c r="G1786" s="5">
        <v>150</v>
      </c>
    </row>
    <row r="1787" spans="1:7" x14ac:dyDescent="0.2">
      <c r="A1787" t="s">
        <v>597</v>
      </c>
      <c r="B1787" t="s">
        <v>598</v>
      </c>
      <c r="C1787" t="s">
        <v>599</v>
      </c>
      <c r="D1787" t="str">
        <f t="shared" si="27"/>
        <v>11</v>
      </c>
      <c r="E1787" t="s">
        <v>360</v>
      </c>
      <c r="F1787" t="s">
        <v>373</v>
      </c>
      <c r="G1787" s="5">
        <v>12</v>
      </c>
    </row>
    <row r="1788" spans="1:7" x14ac:dyDescent="0.2">
      <c r="A1788" t="s">
        <v>597</v>
      </c>
      <c r="B1788" t="s">
        <v>598</v>
      </c>
      <c r="C1788" t="s">
        <v>599</v>
      </c>
      <c r="D1788" t="str">
        <f t="shared" si="27"/>
        <v>11</v>
      </c>
      <c r="E1788" t="s">
        <v>330</v>
      </c>
      <c r="F1788" t="s">
        <v>373</v>
      </c>
      <c r="G1788" s="5">
        <v>15</v>
      </c>
    </row>
    <row r="1789" spans="1:7" x14ac:dyDescent="0.2">
      <c r="A1789" t="s">
        <v>597</v>
      </c>
      <c r="B1789" t="s">
        <v>598</v>
      </c>
      <c r="C1789" t="s">
        <v>599</v>
      </c>
      <c r="D1789" t="str">
        <f t="shared" si="27"/>
        <v>11</v>
      </c>
      <c r="E1789" t="s">
        <v>495</v>
      </c>
      <c r="F1789" t="s">
        <v>373</v>
      </c>
      <c r="G1789" s="5">
        <v>45</v>
      </c>
    </row>
    <row r="1790" spans="1:7" x14ac:dyDescent="0.2">
      <c r="A1790" t="s">
        <v>597</v>
      </c>
      <c r="B1790" t="s">
        <v>598</v>
      </c>
      <c r="C1790" t="s">
        <v>599</v>
      </c>
      <c r="D1790" t="str">
        <f t="shared" si="27"/>
        <v>12</v>
      </c>
      <c r="E1790" t="s">
        <v>336</v>
      </c>
      <c r="F1790" t="s">
        <v>373</v>
      </c>
      <c r="G1790" s="5">
        <v>25</v>
      </c>
    </row>
    <row r="1791" spans="1:7" x14ac:dyDescent="0.2">
      <c r="A1791" t="s">
        <v>597</v>
      </c>
      <c r="B1791" t="s">
        <v>598</v>
      </c>
      <c r="C1791" t="s">
        <v>599</v>
      </c>
      <c r="D1791" t="str">
        <f t="shared" si="27"/>
        <v>12</v>
      </c>
      <c r="E1791" t="s">
        <v>401</v>
      </c>
      <c r="F1791" t="s">
        <v>373</v>
      </c>
      <c r="G1791" s="5">
        <v>65</v>
      </c>
    </row>
    <row r="1792" spans="1:7" x14ac:dyDescent="0.2">
      <c r="A1792" t="s">
        <v>597</v>
      </c>
      <c r="B1792" t="s">
        <v>598</v>
      </c>
      <c r="C1792" t="s">
        <v>599</v>
      </c>
      <c r="D1792" t="str">
        <f t="shared" si="27"/>
        <v>16</v>
      </c>
      <c r="E1792" t="s">
        <v>382</v>
      </c>
      <c r="F1792" t="s">
        <v>374</v>
      </c>
      <c r="G1792" s="5">
        <v>-5000</v>
      </c>
    </row>
    <row r="1793" spans="1:7" x14ac:dyDescent="0.2">
      <c r="A1793" t="s">
        <v>597</v>
      </c>
      <c r="B1793" t="s">
        <v>598</v>
      </c>
      <c r="C1793" t="s">
        <v>601</v>
      </c>
      <c r="D1793" t="str">
        <f t="shared" si="27"/>
        <v>10</v>
      </c>
      <c r="E1793" t="s">
        <v>320</v>
      </c>
      <c r="F1793" t="s">
        <v>373</v>
      </c>
      <c r="G1793" s="5">
        <v>1600</v>
      </c>
    </row>
    <row r="1794" spans="1:7" x14ac:dyDescent="0.2">
      <c r="A1794" t="s">
        <v>597</v>
      </c>
      <c r="B1794" t="s">
        <v>598</v>
      </c>
      <c r="C1794" t="s">
        <v>601</v>
      </c>
      <c r="D1794" t="str">
        <f t="shared" si="27"/>
        <v>10</v>
      </c>
      <c r="E1794" t="s">
        <v>486</v>
      </c>
      <c r="F1794" t="s">
        <v>374</v>
      </c>
      <c r="G1794" s="5">
        <v>244</v>
      </c>
    </row>
    <row r="1795" spans="1:7" x14ac:dyDescent="0.2">
      <c r="A1795" t="s">
        <v>597</v>
      </c>
      <c r="B1795" t="s">
        <v>598</v>
      </c>
      <c r="C1795" t="s">
        <v>601</v>
      </c>
      <c r="D1795" t="str">
        <f t="shared" ref="D1795:D1858" si="28">LEFT(E1795,2)</f>
        <v>10</v>
      </c>
      <c r="E1795" t="s">
        <v>403</v>
      </c>
      <c r="F1795" t="s">
        <v>374</v>
      </c>
      <c r="G1795" s="5">
        <v>153</v>
      </c>
    </row>
    <row r="1796" spans="1:7" x14ac:dyDescent="0.2">
      <c r="A1796" t="s">
        <v>597</v>
      </c>
      <c r="B1796" t="s">
        <v>598</v>
      </c>
      <c r="C1796" t="s">
        <v>601</v>
      </c>
      <c r="D1796" t="str">
        <f t="shared" si="28"/>
        <v>10</v>
      </c>
      <c r="E1796" t="s">
        <v>436</v>
      </c>
      <c r="F1796" t="s">
        <v>374</v>
      </c>
      <c r="G1796" s="5">
        <v>20</v>
      </c>
    </row>
    <row r="1797" spans="1:7" x14ac:dyDescent="0.2">
      <c r="A1797" t="s">
        <v>597</v>
      </c>
      <c r="B1797" t="s">
        <v>598</v>
      </c>
      <c r="C1797" t="s">
        <v>601</v>
      </c>
      <c r="D1797" t="str">
        <f t="shared" si="28"/>
        <v>10</v>
      </c>
      <c r="E1797" t="s">
        <v>437</v>
      </c>
      <c r="F1797" t="s">
        <v>374</v>
      </c>
      <c r="G1797" s="5">
        <v>10</v>
      </c>
    </row>
    <row r="1798" spans="1:7" x14ac:dyDescent="0.2">
      <c r="A1798" t="s">
        <v>597</v>
      </c>
      <c r="B1798" t="s">
        <v>598</v>
      </c>
      <c r="C1798" t="s">
        <v>601</v>
      </c>
      <c r="D1798" t="str">
        <f t="shared" si="28"/>
        <v>10</v>
      </c>
      <c r="E1798" t="s">
        <v>324</v>
      </c>
      <c r="F1798" t="s">
        <v>373</v>
      </c>
      <c r="G1798" s="5">
        <v>256</v>
      </c>
    </row>
    <row r="1799" spans="1:7" x14ac:dyDescent="0.2">
      <c r="A1799" t="s">
        <v>597</v>
      </c>
      <c r="B1799" t="s">
        <v>598</v>
      </c>
      <c r="C1799" t="s">
        <v>601</v>
      </c>
      <c r="D1799" t="str">
        <f t="shared" si="28"/>
        <v>10</v>
      </c>
      <c r="E1799" t="s">
        <v>324</v>
      </c>
      <c r="F1799" t="s">
        <v>374</v>
      </c>
      <c r="G1799" s="5">
        <v>68</v>
      </c>
    </row>
    <row r="1800" spans="1:7" x14ac:dyDescent="0.2">
      <c r="A1800" t="s">
        <v>597</v>
      </c>
      <c r="B1800" t="s">
        <v>598</v>
      </c>
      <c r="C1800" t="s">
        <v>601</v>
      </c>
      <c r="D1800" t="str">
        <f t="shared" si="28"/>
        <v>10</v>
      </c>
      <c r="E1800" t="s">
        <v>326</v>
      </c>
      <c r="F1800" t="s">
        <v>373</v>
      </c>
      <c r="G1800" s="5">
        <v>262</v>
      </c>
    </row>
    <row r="1801" spans="1:7" x14ac:dyDescent="0.2">
      <c r="A1801" t="s">
        <v>597</v>
      </c>
      <c r="B1801" t="s">
        <v>598</v>
      </c>
      <c r="C1801" t="s">
        <v>601</v>
      </c>
      <c r="D1801" t="str">
        <f t="shared" si="28"/>
        <v>10</v>
      </c>
      <c r="E1801" t="s">
        <v>326</v>
      </c>
      <c r="F1801" t="s">
        <v>374</v>
      </c>
      <c r="G1801" s="5">
        <v>70</v>
      </c>
    </row>
    <row r="1802" spans="1:7" x14ac:dyDescent="0.2">
      <c r="A1802" t="s">
        <v>597</v>
      </c>
      <c r="B1802" t="s">
        <v>598</v>
      </c>
      <c r="C1802" t="s">
        <v>601</v>
      </c>
      <c r="D1802" t="str">
        <f t="shared" si="28"/>
        <v>11</v>
      </c>
      <c r="E1802" t="s">
        <v>517</v>
      </c>
      <c r="F1802" t="s">
        <v>373</v>
      </c>
      <c r="G1802" s="5">
        <v>400</v>
      </c>
    </row>
    <row r="1803" spans="1:7" x14ac:dyDescent="0.2">
      <c r="A1803" t="s">
        <v>597</v>
      </c>
      <c r="B1803" t="s">
        <v>598</v>
      </c>
      <c r="C1803" t="s">
        <v>601</v>
      </c>
      <c r="D1803" t="str">
        <f t="shared" si="28"/>
        <v>11</v>
      </c>
      <c r="E1803" t="s">
        <v>474</v>
      </c>
      <c r="F1803" t="s">
        <v>373</v>
      </c>
      <c r="G1803" s="5">
        <v>180</v>
      </c>
    </row>
    <row r="1804" spans="1:7" x14ac:dyDescent="0.2">
      <c r="A1804" t="s">
        <v>597</v>
      </c>
      <c r="B1804" t="s">
        <v>598</v>
      </c>
      <c r="C1804" t="s">
        <v>601</v>
      </c>
      <c r="D1804" t="str">
        <f t="shared" si="28"/>
        <v>12</v>
      </c>
      <c r="E1804" t="s">
        <v>336</v>
      </c>
      <c r="F1804" t="s">
        <v>373</v>
      </c>
      <c r="G1804" s="5">
        <v>20</v>
      </c>
    </row>
    <row r="1805" spans="1:7" x14ac:dyDescent="0.2">
      <c r="A1805" t="s">
        <v>597</v>
      </c>
      <c r="B1805" t="s">
        <v>598</v>
      </c>
      <c r="C1805" t="s">
        <v>601</v>
      </c>
      <c r="D1805" t="str">
        <f t="shared" si="28"/>
        <v>12</v>
      </c>
      <c r="E1805" t="s">
        <v>401</v>
      </c>
      <c r="F1805" t="s">
        <v>373</v>
      </c>
      <c r="G1805" s="5">
        <v>95</v>
      </c>
    </row>
    <row r="1806" spans="1:7" x14ac:dyDescent="0.2">
      <c r="A1806" t="s">
        <v>597</v>
      </c>
      <c r="B1806" t="s">
        <v>598</v>
      </c>
      <c r="C1806" t="s">
        <v>602</v>
      </c>
      <c r="D1806" t="str">
        <f t="shared" si="28"/>
        <v>10</v>
      </c>
      <c r="E1806" t="s">
        <v>320</v>
      </c>
      <c r="F1806" t="s">
        <v>414</v>
      </c>
      <c r="G1806" s="5">
        <v>1210</v>
      </c>
    </row>
    <row r="1807" spans="1:7" x14ac:dyDescent="0.2">
      <c r="A1807" t="s">
        <v>597</v>
      </c>
      <c r="B1807" t="s">
        <v>598</v>
      </c>
      <c r="C1807" t="s">
        <v>602</v>
      </c>
      <c r="D1807" t="str">
        <f t="shared" si="28"/>
        <v>10</v>
      </c>
      <c r="E1807" t="s">
        <v>320</v>
      </c>
      <c r="F1807" t="s">
        <v>373</v>
      </c>
      <c r="G1807" s="5">
        <v>1573</v>
      </c>
    </row>
    <row r="1808" spans="1:7" x14ac:dyDescent="0.2">
      <c r="A1808" t="s">
        <v>597</v>
      </c>
      <c r="B1808" t="s">
        <v>598</v>
      </c>
      <c r="C1808" t="s">
        <v>602</v>
      </c>
      <c r="D1808" t="str">
        <f t="shared" si="28"/>
        <v>10</v>
      </c>
      <c r="E1808" t="s">
        <v>320</v>
      </c>
      <c r="F1808" t="s">
        <v>374</v>
      </c>
      <c r="G1808" s="5">
        <v>1445</v>
      </c>
    </row>
    <row r="1809" spans="1:7" x14ac:dyDescent="0.2">
      <c r="A1809" t="s">
        <v>597</v>
      </c>
      <c r="B1809" t="s">
        <v>598</v>
      </c>
      <c r="C1809" t="s">
        <v>602</v>
      </c>
      <c r="D1809" t="str">
        <f t="shared" si="28"/>
        <v>10</v>
      </c>
      <c r="E1809" t="s">
        <v>403</v>
      </c>
      <c r="F1809" t="s">
        <v>374</v>
      </c>
      <c r="G1809" s="5">
        <v>180</v>
      </c>
    </row>
    <row r="1810" spans="1:7" x14ac:dyDescent="0.2">
      <c r="A1810" t="s">
        <v>597</v>
      </c>
      <c r="B1810" t="s">
        <v>598</v>
      </c>
      <c r="C1810" t="s">
        <v>602</v>
      </c>
      <c r="D1810" t="str">
        <f t="shared" si="28"/>
        <v>10</v>
      </c>
      <c r="E1810" t="s">
        <v>436</v>
      </c>
      <c r="F1810" t="s">
        <v>374</v>
      </c>
      <c r="G1810" s="5">
        <v>100</v>
      </c>
    </row>
    <row r="1811" spans="1:7" x14ac:dyDescent="0.2">
      <c r="A1811" t="s">
        <v>597</v>
      </c>
      <c r="B1811" t="s">
        <v>598</v>
      </c>
      <c r="C1811" t="s">
        <v>602</v>
      </c>
      <c r="D1811" t="str">
        <f t="shared" si="28"/>
        <v>10</v>
      </c>
      <c r="E1811" t="s">
        <v>437</v>
      </c>
      <c r="F1811" t="s">
        <v>374</v>
      </c>
      <c r="G1811" s="5">
        <v>8</v>
      </c>
    </row>
    <row r="1812" spans="1:7" x14ac:dyDescent="0.2">
      <c r="A1812" t="s">
        <v>597</v>
      </c>
      <c r="B1812" t="s">
        <v>598</v>
      </c>
      <c r="C1812" t="s">
        <v>602</v>
      </c>
      <c r="D1812" t="str">
        <f t="shared" si="28"/>
        <v>10</v>
      </c>
      <c r="E1812" t="s">
        <v>324</v>
      </c>
      <c r="F1812" t="s">
        <v>414</v>
      </c>
      <c r="G1812" s="5">
        <v>194</v>
      </c>
    </row>
    <row r="1813" spans="1:7" x14ac:dyDescent="0.2">
      <c r="A1813" t="s">
        <v>597</v>
      </c>
      <c r="B1813" t="s">
        <v>598</v>
      </c>
      <c r="C1813" t="s">
        <v>602</v>
      </c>
      <c r="D1813" t="str">
        <f t="shared" si="28"/>
        <v>10</v>
      </c>
      <c r="E1813" t="s">
        <v>324</v>
      </c>
      <c r="F1813" t="s">
        <v>373</v>
      </c>
      <c r="G1813" s="5">
        <v>252</v>
      </c>
    </row>
    <row r="1814" spans="1:7" x14ac:dyDescent="0.2">
      <c r="A1814" t="s">
        <v>597</v>
      </c>
      <c r="B1814" t="s">
        <v>598</v>
      </c>
      <c r="C1814" t="s">
        <v>602</v>
      </c>
      <c r="D1814" t="str">
        <f t="shared" si="28"/>
        <v>10</v>
      </c>
      <c r="E1814" t="s">
        <v>324</v>
      </c>
      <c r="F1814" t="s">
        <v>374</v>
      </c>
      <c r="G1814" s="5">
        <v>277</v>
      </c>
    </row>
    <row r="1815" spans="1:7" x14ac:dyDescent="0.2">
      <c r="A1815" t="s">
        <v>597</v>
      </c>
      <c r="B1815" t="s">
        <v>598</v>
      </c>
      <c r="C1815" t="s">
        <v>602</v>
      </c>
      <c r="D1815" t="str">
        <f t="shared" si="28"/>
        <v>10</v>
      </c>
      <c r="E1815" t="s">
        <v>326</v>
      </c>
      <c r="F1815" t="s">
        <v>414</v>
      </c>
      <c r="G1815" s="5">
        <v>198</v>
      </c>
    </row>
    <row r="1816" spans="1:7" x14ac:dyDescent="0.2">
      <c r="A1816" t="s">
        <v>597</v>
      </c>
      <c r="B1816" t="s">
        <v>598</v>
      </c>
      <c r="C1816" t="s">
        <v>602</v>
      </c>
      <c r="D1816" t="str">
        <f t="shared" si="28"/>
        <v>10</v>
      </c>
      <c r="E1816" t="s">
        <v>326</v>
      </c>
      <c r="F1816" t="s">
        <v>373</v>
      </c>
      <c r="G1816" s="5">
        <v>257</v>
      </c>
    </row>
    <row r="1817" spans="1:7" x14ac:dyDescent="0.2">
      <c r="A1817" t="s">
        <v>597</v>
      </c>
      <c r="B1817" t="s">
        <v>598</v>
      </c>
      <c r="C1817" t="s">
        <v>602</v>
      </c>
      <c r="D1817" t="str">
        <f t="shared" si="28"/>
        <v>10</v>
      </c>
      <c r="E1817" t="s">
        <v>326</v>
      </c>
      <c r="F1817" t="s">
        <v>374</v>
      </c>
      <c r="G1817" s="5">
        <v>283</v>
      </c>
    </row>
    <row r="1818" spans="1:7" x14ac:dyDescent="0.2">
      <c r="A1818" t="s">
        <v>597</v>
      </c>
      <c r="B1818" t="s">
        <v>598</v>
      </c>
      <c r="C1818" t="s">
        <v>602</v>
      </c>
      <c r="D1818" t="str">
        <f t="shared" si="28"/>
        <v>11</v>
      </c>
      <c r="E1818" t="s">
        <v>517</v>
      </c>
      <c r="F1818" t="s">
        <v>374</v>
      </c>
      <c r="G1818" s="5">
        <v>50</v>
      </c>
    </row>
    <row r="1819" spans="1:7" x14ac:dyDescent="0.2">
      <c r="A1819" t="s">
        <v>597</v>
      </c>
      <c r="B1819" t="s">
        <v>598</v>
      </c>
      <c r="C1819" t="s">
        <v>602</v>
      </c>
      <c r="D1819" t="str">
        <f t="shared" si="28"/>
        <v>11</v>
      </c>
      <c r="E1819" t="s">
        <v>517</v>
      </c>
      <c r="F1819" t="s">
        <v>415</v>
      </c>
      <c r="G1819" s="5">
        <v>25</v>
      </c>
    </row>
    <row r="1820" spans="1:7" x14ac:dyDescent="0.2">
      <c r="A1820" t="s">
        <v>597</v>
      </c>
      <c r="B1820" t="s">
        <v>598</v>
      </c>
      <c r="C1820" t="s">
        <v>602</v>
      </c>
      <c r="D1820" t="str">
        <f t="shared" si="28"/>
        <v>11</v>
      </c>
      <c r="E1820" t="s">
        <v>360</v>
      </c>
      <c r="F1820" t="s">
        <v>415</v>
      </c>
      <c r="G1820" s="5">
        <v>10</v>
      </c>
    </row>
    <row r="1821" spans="1:7" x14ac:dyDescent="0.2">
      <c r="A1821" t="s">
        <v>597</v>
      </c>
      <c r="B1821" t="s">
        <v>598</v>
      </c>
      <c r="C1821" t="s">
        <v>602</v>
      </c>
      <c r="D1821" t="str">
        <f t="shared" si="28"/>
        <v>11</v>
      </c>
      <c r="E1821" t="s">
        <v>406</v>
      </c>
      <c r="F1821" t="s">
        <v>415</v>
      </c>
      <c r="G1821" s="5">
        <v>12</v>
      </c>
    </row>
    <row r="1822" spans="1:7" x14ac:dyDescent="0.2">
      <c r="A1822" t="s">
        <v>597</v>
      </c>
      <c r="B1822" t="s">
        <v>598</v>
      </c>
      <c r="C1822" t="s">
        <v>602</v>
      </c>
      <c r="D1822" t="str">
        <f t="shared" si="28"/>
        <v>11</v>
      </c>
      <c r="E1822" t="s">
        <v>333</v>
      </c>
      <c r="F1822" t="s">
        <v>374</v>
      </c>
      <c r="G1822" s="5">
        <v>90</v>
      </c>
    </row>
    <row r="1823" spans="1:7" x14ac:dyDescent="0.2">
      <c r="A1823" t="s">
        <v>597</v>
      </c>
      <c r="B1823" t="s">
        <v>598</v>
      </c>
      <c r="C1823" t="s">
        <v>602</v>
      </c>
      <c r="D1823" t="str">
        <f t="shared" si="28"/>
        <v>11</v>
      </c>
      <c r="E1823" t="s">
        <v>407</v>
      </c>
      <c r="F1823" t="s">
        <v>374</v>
      </c>
      <c r="G1823" s="5">
        <v>50</v>
      </c>
    </row>
    <row r="1824" spans="1:7" x14ac:dyDescent="0.2">
      <c r="A1824" t="s">
        <v>597</v>
      </c>
      <c r="B1824" t="s">
        <v>598</v>
      </c>
      <c r="C1824" t="s">
        <v>602</v>
      </c>
      <c r="D1824" t="str">
        <f t="shared" si="28"/>
        <v>11</v>
      </c>
      <c r="E1824" t="s">
        <v>474</v>
      </c>
      <c r="F1824" t="s">
        <v>373</v>
      </c>
      <c r="G1824" s="5">
        <v>1060</v>
      </c>
    </row>
    <row r="1825" spans="1:7" x14ac:dyDescent="0.2">
      <c r="A1825" t="s">
        <v>597</v>
      </c>
      <c r="B1825" t="s">
        <v>598</v>
      </c>
      <c r="C1825" t="s">
        <v>602</v>
      </c>
      <c r="D1825" t="str">
        <f t="shared" si="28"/>
        <v>11</v>
      </c>
      <c r="E1825" t="s">
        <v>474</v>
      </c>
      <c r="F1825" t="s">
        <v>415</v>
      </c>
      <c r="G1825" s="5">
        <v>2230</v>
      </c>
    </row>
    <row r="1826" spans="1:7" x14ac:dyDescent="0.2">
      <c r="A1826" t="s">
        <v>597</v>
      </c>
      <c r="B1826" t="s">
        <v>598</v>
      </c>
      <c r="C1826" t="s">
        <v>602</v>
      </c>
      <c r="D1826" t="str">
        <f t="shared" si="28"/>
        <v>11</v>
      </c>
      <c r="E1826" t="s">
        <v>499</v>
      </c>
      <c r="F1826" t="s">
        <v>374</v>
      </c>
      <c r="G1826" s="5">
        <v>86</v>
      </c>
    </row>
    <row r="1827" spans="1:7" x14ac:dyDescent="0.2">
      <c r="A1827" t="s">
        <v>597</v>
      </c>
      <c r="B1827" t="s">
        <v>598</v>
      </c>
      <c r="C1827" t="s">
        <v>602</v>
      </c>
      <c r="D1827" t="str">
        <f t="shared" si="28"/>
        <v>11</v>
      </c>
      <c r="E1827" t="s">
        <v>495</v>
      </c>
      <c r="F1827" t="s">
        <v>373</v>
      </c>
      <c r="G1827" s="5">
        <v>733</v>
      </c>
    </row>
    <row r="1828" spans="1:7" x14ac:dyDescent="0.2">
      <c r="A1828" t="s">
        <v>597</v>
      </c>
      <c r="B1828" t="s">
        <v>598</v>
      </c>
      <c r="C1828" t="s">
        <v>602</v>
      </c>
      <c r="D1828" t="str">
        <f t="shared" si="28"/>
        <v>11</v>
      </c>
      <c r="E1828" t="s">
        <v>495</v>
      </c>
      <c r="F1828" t="s">
        <v>415</v>
      </c>
      <c r="G1828" s="5">
        <v>592</v>
      </c>
    </row>
    <row r="1829" spans="1:7" x14ac:dyDescent="0.2">
      <c r="A1829" t="s">
        <v>597</v>
      </c>
      <c r="B1829" t="s">
        <v>598</v>
      </c>
      <c r="C1829" t="s">
        <v>602</v>
      </c>
      <c r="D1829" t="str">
        <f t="shared" si="28"/>
        <v>12</v>
      </c>
      <c r="E1829" t="s">
        <v>336</v>
      </c>
      <c r="F1829" t="s">
        <v>374</v>
      </c>
      <c r="G1829" s="5">
        <v>40</v>
      </c>
    </row>
    <row r="1830" spans="1:7" x14ac:dyDescent="0.2">
      <c r="A1830" t="s">
        <v>597</v>
      </c>
      <c r="B1830" t="s">
        <v>598</v>
      </c>
      <c r="C1830" t="s">
        <v>602</v>
      </c>
      <c r="D1830" t="str">
        <f t="shared" si="28"/>
        <v>12</v>
      </c>
      <c r="E1830" t="s">
        <v>400</v>
      </c>
      <c r="F1830" t="s">
        <v>374</v>
      </c>
      <c r="G1830" s="5">
        <v>650</v>
      </c>
    </row>
    <row r="1831" spans="1:7" x14ac:dyDescent="0.2">
      <c r="A1831" t="s">
        <v>597</v>
      </c>
      <c r="B1831" t="s">
        <v>598</v>
      </c>
      <c r="C1831" t="s">
        <v>602</v>
      </c>
      <c r="D1831" t="str">
        <f t="shared" si="28"/>
        <v>12</v>
      </c>
      <c r="E1831" t="s">
        <v>401</v>
      </c>
      <c r="F1831" t="s">
        <v>415</v>
      </c>
      <c r="G1831" s="5">
        <v>197</v>
      </c>
    </row>
    <row r="1832" spans="1:7" x14ac:dyDescent="0.2">
      <c r="A1832" t="s">
        <v>597</v>
      </c>
      <c r="B1832" t="s">
        <v>598</v>
      </c>
      <c r="C1832" t="s">
        <v>602</v>
      </c>
      <c r="D1832" t="str">
        <f t="shared" si="28"/>
        <v>14</v>
      </c>
      <c r="E1832" t="s">
        <v>338</v>
      </c>
      <c r="F1832" t="s">
        <v>414</v>
      </c>
      <c r="G1832" s="5">
        <v>-2100</v>
      </c>
    </row>
    <row r="1833" spans="1:7" x14ac:dyDescent="0.2">
      <c r="A1833" t="s">
        <v>597</v>
      </c>
      <c r="B1833" t="s">
        <v>598</v>
      </c>
      <c r="C1833" t="s">
        <v>602</v>
      </c>
      <c r="D1833" t="str">
        <f t="shared" si="28"/>
        <v>14</v>
      </c>
      <c r="E1833" t="s">
        <v>338</v>
      </c>
      <c r="F1833" t="s">
        <v>373</v>
      </c>
      <c r="G1833" s="5">
        <v>285</v>
      </c>
    </row>
    <row r="1834" spans="1:7" x14ac:dyDescent="0.2">
      <c r="A1834" t="s">
        <v>597</v>
      </c>
      <c r="B1834" t="s">
        <v>598</v>
      </c>
      <c r="C1834" t="s">
        <v>602</v>
      </c>
      <c r="D1834" t="str">
        <f t="shared" si="28"/>
        <v>17</v>
      </c>
      <c r="E1834" t="s">
        <v>339</v>
      </c>
      <c r="F1834" t="s">
        <v>373</v>
      </c>
      <c r="G1834" s="5">
        <v>-2199</v>
      </c>
    </row>
    <row r="1835" spans="1:7" x14ac:dyDescent="0.2">
      <c r="A1835" t="s">
        <v>597</v>
      </c>
      <c r="B1835" t="s">
        <v>598</v>
      </c>
      <c r="C1835" t="s">
        <v>603</v>
      </c>
      <c r="D1835" t="str">
        <f t="shared" si="28"/>
        <v>11</v>
      </c>
      <c r="E1835" t="s">
        <v>328</v>
      </c>
      <c r="F1835" t="s">
        <v>373</v>
      </c>
      <c r="G1835" s="5">
        <v>20</v>
      </c>
    </row>
    <row r="1836" spans="1:7" x14ac:dyDescent="0.2">
      <c r="A1836" t="s">
        <v>597</v>
      </c>
      <c r="B1836" t="s">
        <v>598</v>
      </c>
      <c r="C1836" t="s">
        <v>603</v>
      </c>
      <c r="D1836" t="str">
        <f t="shared" si="28"/>
        <v>11</v>
      </c>
      <c r="E1836" t="s">
        <v>495</v>
      </c>
      <c r="F1836" t="s">
        <v>373</v>
      </c>
      <c r="G1836" s="5">
        <v>980</v>
      </c>
    </row>
    <row r="1837" spans="1:7" x14ac:dyDescent="0.2">
      <c r="A1837" t="s">
        <v>597</v>
      </c>
      <c r="B1837" t="s">
        <v>598</v>
      </c>
      <c r="C1837" t="s">
        <v>604</v>
      </c>
      <c r="D1837" t="str">
        <f t="shared" si="28"/>
        <v>10</v>
      </c>
      <c r="E1837" t="s">
        <v>320</v>
      </c>
      <c r="F1837" t="s">
        <v>373</v>
      </c>
      <c r="G1837" s="5">
        <v>3791</v>
      </c>
    </row>
    <row r="1838" spans="1:7" x14ac:dyDescent="0.2">
      <c r="A1838" t="s">
        <v>597</v>
      </c>
      <c r="B1838" t="s">
        <v>598</v>
      </c>
      <c r="C1838" t="s">
        <v>604</v>
      </c>
      <c r="D1838" t="str">
        <f t="shared" si="28"/>
        <v>10</v>
      </c>
      <c r="E1838" t="s">
        <v>436</v>
      </c>
      <c r="F1838" t="s">
        <v>373</v>
      </c>
      <c r="G1838" s="5">
        <v>1900</v>
      </c>
    </row>
    <row r="1839" spans="1:7" x14ac:dyDescent="0.2">
      <c r="A1839" t="s">
        <v>597</v>
      </c>
      <c r="B1839" t="s">
        <v>598</v>
      </c>
      <c r="C1839" t="s">
        <v>604</v>
      </c>
      <c r="D1839" t="str">
        <f t="shared" si="28"/>
        <v>10</v>
      </c>
      <c r="E1839" t="s">
        <v>324</v>
      </c>
      <c r="F1839" t="s">
        <v>373</v>
      </c>
      <c r="G1839" s="5">
        <v>911</v>
      </c>
    </row>
    <row r="1840" spans="1:7" x14ac:dyDescent="0.2">
      <c r="A1840" t="s">
        <v>597</v>
      </c>
      <c r="B1840" t="s">
        <v>598</v>
      </c>
      <c r="C1840" t="s">
        <v>604</v>
      </c>
      <c r="D1840" t="str">
        <f t="shared" si="28"/>
        <v>10</v>
      </c>
      <c r="E1840" t="s">
        <v>326</v>
      </c>
      <c r="F1840" t="s">
        <v>373</v>
      </c>
      <c r="G1840" s="5">
        <v>931</v>
      </c>
    </row>
    <row r="1841" spans="1:7" x14ac:dyDescent="0.2">
      <c r="A1841" t="s">
        <v>597</v>
      </c>
      <c r="B1841" t="s">
        <v>598</v>
      </c>
      <c r="C1841" t="s">
        <v>604</v>
      </c>
      <c r="D1841" t="str">
        <f t="shared" si="28"/>
        <v>11</v>
      </c>
      <c r="E1841" t="s">
        <v>344</v>
      </c>
      <c r="F1841" t="s">
        <v>373</v>
      </c>
      <c r="G1841" s="5">
        <v>35</v>
      </c>
    </row>
    <row r="1842" spans="1:7" x14ac:dyDescent="0.2">
      <c r="A1842" t="s">
        <v>597</v>
      </c>
      <c r="B1842" t="s">
        <v>598</v>
      </c>
      <c r="C1842" t="s">
        <v>604</v>
      </c>
      <c r="D1842" t="str">
        <f t="shared" si="28"/>
        <v>11</v>
      </c>
      <c r="E1842" t="s">
        <v>398</v>
      </c>
      <c r="F1842" t="s">
        <v>373</v>
      </c>
      <c r="G1842" s="5">
        <v>8</v>
      </c>
    </row>
    <row r="1843" spans="1:7" x14ac:dyDescent="0.2">
      <c r="A1843" t="s">
        <v>597</v>
      </c>
      <c r="B1843" t="s">
        <v>598</v>
      </c>
      <c r="C1843" t="s">
        <v>604</v>
      </c>
      <c r="D1843" t="str">
        <f t="shared" si="28"/>
        <v>11</v>
      </c>
      <c r="E1843" t="s">
        <v>491</v>
      </c>
      <c r="F1843" t="s">
        <v>373</v>
      </c>
      <c r="G1843" s="5">
        <v>1040</v>
      </c>
    </row>
    <row r="1844" spans="1:7" x14ac:dyDescent="0.2">
      <c r="A1844" t="s">
        <v>597</v>
      </c>
      <c r="B1844" t="s">
        <v>598</v>
      </c>
      <c r="C1844" t="s">
        <v>604</v>
      </c>
      <c r="D1844" t="str">
        <f t="shared" si="28"/>
        <v>11</v>
      </c>
      <c r="E1844" t="s">
        <v>605</v>
      </c>
      <c r="F1844" t="s">
        <v>373</v>
      </c>
      <c r="G1844" s="5">
        <v>1209</v>
      </c>
    </row>
    <row r="1845" spans="1:7" x14ac:dyDescent="0.2">
      <c r="A1845" t="s">
        <v>597</v>
      </c>
      <c r="B1845" t="s">
        <v>598</v>
      </c>
      <c r="C1845" t="s">
        <v>604</v>
      </c>
      <c r="D1845" t="str">
        <f t="shared" si="28"/>
        <v>11</v>
      </c>
      <c r="E1845" t="s">
        <v>405</v>
      </c>
      <c r="F1845" t="s">
        <v>373</v>
      </c>
      <c r="G1845" s="5">
        <v>1164</v>
      </c>
    </row>
    <row r="1846" spans="1:7" x14ac:dyDescent="0.2">
      <c r="A1846" t="s">
        <v>597</v>
      </c>
      <c r="B1846" t="s">
        <v>598</v>
      </c>
      <c r="C1846" t="s">
        <v>604</v>
      </c>
      <c r="D1846" t="str">
        <f t="shared" si="28"/>
        <v>11</v>
      </c>
      <c r="E1846" t="s">
        <v>328</v>
      </c>
      <c r="F1846" t="s">
        <v>373</v>
      </c>
      <c r="G1846" s="5">
        <v>287</v>
      </c>
    </row>
    <row r="1847" spans="1:7" x14ac:dyDescent="0.2">
      <c r="A1847" t="s">
        <v>597</v>
      </c>
      <c r="B1847" t="s">
        <v>598</v>
      </c>
      <c r="C1847" t="s">
        <v>604</v>
      </c>
      <c r="D1847" t="str">
        <f t="shared" si="28"/>
        <v>11</v>
      </c>
      <c r="E1847" t="s">
        <v>392</v>
      </c>
      <c r="F1847" t="s">
        <v>373</v>
      </c>
      <c r="G1847" s="5">
        <v>36</v>
      </c>
    </row>
    <row r="1848" spans="1:7" x14ac:dyDescent="0.2">
      <c r="A1848" t="s">
        <v>597</v>
      </c>
      <c r="B1848" t="s">
        <v>598</v>
      </c>
      <c r="C1848" t="s">
        <v>604</v>
      </c>
      <c r="D1848" t="str">
        <f t="shared" si="28"/>
        <v>11</v>
      </c>
      <c r="E1848" t="s">
        <v>517</v>
      </c>
      <c r="F1848" t="s">
        <v>373</v>
      </c>
      <c r="G1848" s="5">
        <v>63</v>
      </c>
    </row>
    <row r="1849" spans="1:7" x14ac:dyDescent="0.2">
      <c r="A1849" t="s">
        <v>597</v>
      </c>
      <c r="B1849" t="s">
        <v>598</v>
      </c>
      <c r="C1849" t="s">
        <v>604</v>
      </c>
      <c r="D1849" t="str">
        <f t="shared" si="28"/>
        <v>11</v>
      </c>
      <c r="E1849" t="s">
        <v>360</v>
      </c>
      <c r="F1849" t="s">
        <v>373</v>
      </c>
      <c r="G1849" s="5">
        <v>110</v>
      </c>
    </row>
    <row r="1850" spans="1:7" x14ac:dyDescent="0.2">
      <c r="A1850" t="s">
        <v>597</v>
      </c>
      <c r="B1850" t="s">
        <v>598</v>
      </c>
      <c r="C1850" t="s">
        <v>604</v>
      </c>
      <c r="D1850" t="str">
        <f t="shared" si="28"/>
        <v>11</v>
      </c>
      <c r="E1850" t="s">
        <v>406</v>
      </c>
      <c r="F1850" t="s">
        <v>373</v>
      </c>
      <c r="G1850" s="5">
        <v>16</v>
      </c>
    </row>
    <row r="1851" spans="1:7" x14ac:dyDescent="0.2">
      <c r="A1851" t="s">
        <v>597</v>
      </c>
      <c r="B1851" t="s">
        <v>598</v>
      </c>
      <c r="C1851" t="s">
        <v>604</v>
      </c>
      <c r="D1851" t="str">
        <f t="shared" si="28"/>
        <v>11</v>
      </c>
      <c r="E1851" t="s">
        <v>427</v>
      </c>
      <c r="F1851" t="s">
        <v>373</v>
      </c>
      <c r="G1851" s="5">
        <v>2</v>
      </c>
    </row>
    <row r="1852" spans="1:7" x14ac:dyDescent="0.2">
      <c r="A1852" t="s">
        <v>597</v>
      </c>
      <c r="B1852" t="s">
        <v>598</v>
      </c>
      <c r="C1852" t="s">
        <v>604</v>
      </c>
      <c r="D1852" t="str">
        <f t="shared" si="28"/>
        <v>11</v>
      </c>
      <c r="E1852" t="s">
        <v>329</v>
      </c>
      <c r="F1852" t="s">
        <v>373</v>
      </c>
      <c r="G1852" s="5">
        <v>10</v>
      </c>
    </row>
    <row r="1853" spans="1:7" x14ac:dyDescent="0.2">
      <c r="A1853" t="s">
        <v>597</v>
      </c>
      <c r="B1853" t="s">
        <v>598</v>
      </c>
      <c r="C1853" t="s">
        <v>604</v>
      </c>
      <c r="D1853" t="str">
        <f t="shared" si="28"/>
        <v>11</v>
      </c>
      <c r="E1853" t="s">
        <v>330</v>
      </c>
      <c r="F1853" t="s">
        <v>373</v>
      </c>
      <c r="G1853" s="5">
        <v>68</v>
      </c>
    </row>
    <row r="1854" spans="1:7" x14ac:dyDescent="0.2">
      <c r="A1854" t="s">
        <v>597</v>
      </c>
      <c r="B1854" t="s">
        <v>598</v>
      </c>
      <c r="C1854" t="s">
        <v>604</v>
      </c>
      <c r="D1854" t="str">
        <f t="shared" si="28"/>
        <v>11</v>
      </c>
      <c r="E1854" t="s">
        <v>331</v>
      </c>
      <c r="F1854" t="s">
        <v>373</v>
      </c>
      <c r="G1854" s="5">
        <v>8</v>
      </c>
    </row>
    <row r="1855" spans="1:7" x14ac:dyDescent="0.2">
      <c r="A1855" t="s">
        <v>597</v>
      </c>
      <c r="B1855" t="s">
        <v>598</v>
      </c>
      <c r="C1855" t="s">
        <v>604</v>
      </c>
      <c r="D1855" t="str">
        <f t="shared" si="28"/>
        <v>11</v>
      </c>
      <c r="E1855" t="s">
        <v>346</v>
      </c>
      <c r="F1855" t="s">
        <v>373</v>
      </c>
      <c r="G1855" s="5">
        <v>6</v>
      </c>
    </row>
    <row r="1856" spans="1:7" x14ac:dyDescent="0.2">
      <c r="A1856" t="s">
        <v>597</v>
      </c>
      <c r="B1856" t="s">
        <v>598</v>
      </c>
      <c r="C1856" t="s">
        <v>604</v>
      </c>
      <c r="D1856" t="str">
        <f t="shared" si="28"/>
        <v>11</v>
      </c>
      <c r="E1856" t="s">
        <v>438</v>
      </c>
      <c r="F1856" t="s">
        <v>373</v>
      </c>
      <c r="G1856" s="5">
        <v>84</v>
      </c>
    </row>
    <row r="1857" spans="1:7" x14ac:dyDescent="0.2">
      <c r="A1857" t="s">
        <v>597</v>
      </c>
      <c r="B1857" t="s">
        <v>598</v>
      </c>
      <c r="C1857" t="s">
        <v>604</v>
      </c>
      <c r="D1857" t="str">
        <f t="shared" si="28"/>
        <v>11</v>
      </c>
      <c r="E1857" t="s">
        <v>334</v>
      </c>
      <c r="F1857" t="s">
        <v>373</v>
      </c>
      <c r="G1857" s="5">
        <v>5</v>
      </c>
    </row>
    <row r="1858" spans="1:7" x14ac:dyDescent="0.2">
      <c r="A1858" t="s">
        <v>597</v>
      </c>
      <c r="B1858" t="s">
        <v>598</v>
      </c>
      <c r="C1858" t="s">
        <v>604</v>
      </c>
      <c r="D1858" t="str">
        <f t="shared" si="28"/>
        <v>11</v>
      </c>
      <c r="E1858" t="s">
        <v>347</v>
      </c>
      <c r="F1858" t="s">
        <v>373</v>
      </c>
      <c r="G1858" s="5">
        <v>500</v>
      </c>
    </row>
    <row r="1859" spans="1:7" x14ac:dyDescent="0.2">
      <c r="A1859" t="s">
        <v>597</v>
      </c>
      <c r="B1859" t="s">
        <v>598</v>
      </c>
      <c r="C1859" t="s">
        <v>604</v>
      </c>
      <c r="D1859" t="str">
        <f t="shared" ref="D1859:D1922" si="29">LEFT(E1859,2)</f>
        <v>11</v>
      </c>
      <c r="E1859" t="s">
        <v>335</v>
      </c>
      <c r="F1859" t="s">
        <v>373</v>
      </c>
      <c r="G1859" s="5">
        <v>39</v>
      </c>
    </row>
    <row r="1860" spans="1:7" x14ac:dyDescent="0.2">
      <c r="A1860" t="s">
        <v>597</v>
      </c>
      <c r="B1860" t="s">
        <v>598</v>
      </c>
      <c r="C1860" t="s">
        <v>604</v>
      </c>
      <c r="D1860" t="str">
        <f t="shared" si="29"/>
        <v>12</v>
      </c>
      <c r="E1860" t="s">
        <v>336</v>
      </c>
      <c r="F1860" t="s">
        <v>373</v>
      </c>
      <c r="G1860" s="5">
        <v>199</v>
      </c>
    </row>
    <row r="1861" spans="1:7" x14ac:dyDescent="0.2">
      <c r="A1861" t="s">
        <v>597</v>
      </c>
      <c r="B1861" t="s">
        <v>598</v>
      </c>
      <c r="C1861" t="s">
        <v>604</v>
      </c>
      <c r="D1861" t="str">
        <f t="shared" si="29"/>
        <v>12</v>
      </c>
      <c r="E1861" t="s">
        <v>606</v>
      </c>
      <c r="F1861" t="s">
        <v>373</v>
      </c>
      <c r="G1861" s="5">
        <v>89</v>
      </c>
    </row>
    <row r="1862" spans="1:7" x14ac:dyDescent="0.2">
      <c r="A1862" t="s">
        <v>597</v>
      </c>
      <c r="B1862" t="s">
        <v>598</v>
      </c>
      <c r="C1862" t="s">
        <v>604</v>
      </c>
      <c r="D1862" t="str">
        <f t="shared" si="29"/>
        <v>12</v>
      </c>
      <c r="E1862" t="s">
        <v>502</v>
      </c>
      <c r="F1862" t="s">
        <v>373</v>
      </c>
      <c r="G1862" s="5">
        <v>15</v>
      </c>
    </row>
    <row r="1863" spans="1:7" x14ac:dyDescent="0.2">
      <c r="A1863" t="s">
        <v>597</v>
      </c>
      <c r="B1863" t="s">
        <v>598</v>
      </c>
      <c r="C1863" t="s">
        <v>604</v>
      </c>
      <c r="D1863" t="str">
        <f t="shared" si="29"/>
        <v>12</v>
      </c>
      <c r="E1863" t="s">
        <v>401</v>
      </c>
      <c r="F1863" t="s">
        <v>373</v>
      </c>
      <c r="G1863" s="5">
        <v>661</v>
      </c>
    </row>
    <row r="1864" spans="1:7" x14ac:dyDescent="0.2">
      <c r="A1864" t="s">
        <v>597</v>
      </c>
      <c r="B1864" t="s">
        <v>598</v>
      </c>
      <c r="C1864" t="s">
        <v>604</v>
      </c>
      <c r="D1864" t="str">
        <f t="shared" si="29"/>
        <v>12</v>
      </c>
      <c r="E1864" t="s">
        <v>361</v>
      </c>
      <c r="F1864" t="s">
        <v>373</v>
      </c>
      <c r="G1864" s="5">
        <v>400</v>
      </c>
    </row>
    <row r="1865" spans="1:7" x14ac:dyDescent="0.2">
      <c r="A1865" t="s">
        <v>597</v>
      </c>
      <c r="B1865" t="s">
        <v>598</v>
      </c>
      <c r="C1865" t="s">
        <v>604</v>
      </c>
      <c r="D1865" t="str">
        <f t="shared" si="29"/>
        <v>14</v>
      </c>
      <c r="E1865" t="s">
        <v>367</v>
      </c>
      <c r="F1865" t="s">
        <v>373</v>
      </c>
      <c r="G1865" s="5">
        <v>1755</v>
      </c>
    </row>
    <row r="1866" spans="1:7" x14ac:dyDescent="0.2">
      <c r="A1866" t="s">
        <v>597</v>
      </c>
      <c r="B1866" t="s">
        <v>598</v>
      </c>
      <c r="C1866" t="s">
        <v>604</v>
      </c>
      <c r="D1866" t="str">
        <f t="shared" si="29"/>
        <v>14</v>
      </c>
      <c r="E1866" t="s">
        <v>338</v>
      </c>
      <c r="F1866" t="s">
        <v>373</v>
      </c>
      <c r="G1866" s="5">
        <v>500</v>
      </c>
    </row>
    <row r="1867" spans="1:7" x14ac:dyDescent="0.2">
      <c r="A1867" t="s">
        <v>597</v>
      </c>
      <c r="B1867" t="s">
        <v>598</v>
      </c>
      <c r="C1867" t="s">
        <v>604</v>
      </c>
      <c r="D1867" t="str">
        <f t="shared" si="29"/>
        <v>14</v>
      </c>
      <c r="E1867" t="s">
        <v>362</v>
      </c>
      <c r="F1867" t="s">
        <v>373</v>
      </c>
      <c r="G1867" s="5">
        <v>0</v>
      </c>
    </row>
    <row r="1868" spans="1:7" x14ac:dyDescent="0.2">
      <c r="A1868" t="s">
        <v>597</v>
      </c>
      <c r="B1868" t="s">
        <v>598</v>
      </c>
      <c r="C1868" t="s">
        <v>604</v>
      </c>
      <c r="D1868" t="str">
        <f t="shared" si="29"/>
        <v>16</v>
      </c>
      <c r="E1868" t="s">
        <v>443</v>
      </c>
      <c r="F1868" t="s">
        <v>373</v>
      </c>
      <c r="G1868" s="5">
        <v>-20500</v>
      </c>
    </row>
    <row r="1869" spans="1:7" x14ac:dyDescent="0.2">
      <c r="A1869" t="s">
        <v>597</v>
      </c>
      <c r="B1869" t="s">
        <v>598</v>
      </c>
      <c r="C1869" t="s">
        <v>604</v>
      </c>
      <c r="D1869" t="str">
        <f t="shared" si="29"/>
        <v>17</v>
      </c>
      <c r="E1869" t="s">
        <v>339</v>
      </c>
      <c r="F1869" t="s">
        <v>373</v>
      </c>
      <c r="G1869" s="5">
        <v>-2100</v>
      </c>
    </row>
    <row r="1870" spans="1:7" x14ac:dyDescent="0.2">
      <c r="A1870" t="s">
        <v>597</v>
      </c>
      <c r="B1870" t="s">
        <v>598</v>
      </c>
      <c r="C1870" t="s">
        <v>607</v>
      </c>
      <c r="D1870" t="str">
        <f t="shared" si="29"/>
        <v>10</v>
      </c>
      <c r="E1870" t="s">
        <v>320</v>
      </c>
      <c r="F1870" t="s">
        <v>373</v>
      </c>
      <c r="G1870" s="5">
        <v>7166</v>
      </c>
    </row>
    <row r="1871" spans="1:7" x14ac:dyDescent="0.2">
      <c r="A1871" t="s">
        <v>597</v>
      </c>
      <c r="B1871" t="s">
        <v>598</v>
      </c>
      <c r="C1871" t="s">
        <v>607</v>
      </c>
      <c r="D1871" t="str">
        <f t="shared" si="29"/>
        <v>10</v>
      </c>
      <c r="E1871" t="s">
        <v>574</v>
      </c>
      <c r="F1871" t="s">
        <v>373</v>
      </c>
      <c r="G1871" s="5">
        <v>220</v>
      </c>
    </row>
    <row r="1872" spans="1:7" x14ac:dyDescent="0.2">
      <c r="A1872" t="s">
        <v>597</v>
      </c>
      <c r="B1872" t="s">
        <v>598</v>
      </c>
      <c r="C1872" t="s">
        <v>607</v>
      </c>
      <c r="D1872" t="str">
        <f t="shared" si="29"/>
        <v>10</v>
      </c>
      <c r="E1872" t="s">
        <v>486</v>
      </c>
      <c r="F1872" t="s">
        <v>373</v>
      </c>
      <c r="G1872" s="5">
        <v>215</v>
      </c>
    </row>
    <row r="1873" spans="1:7" x14ac:dyDescent="0.2">
      <c r="A1873" t="s">
        <v>597</v>
      </c>
      <c r="B1873" t="s">
        <v>598</v>
      </c>
      <c r="C1873" t="s">
        <v>607</v>
      </c>
      <c r="D1873" t="str">
        <f t="shared" si="29"/>
        <v>10</v>
      </c>
      <c r="E1873" t="s">
        <v>403</v>
      </c>
      <c r="F1873" t="s">
        <v>373</v>
      </c>
      <c r="G1873" s="5">
        <v>717</v>
      </c>
    </row>
    <row r="1874" spans="1:7" x14ac:dyDescent="0.2">
      <c r="A1874" t="s">
        <v>597</v>
      </c>
      <c r="B1874" t="s">
        <v>598</v>
      </c>
      <c r="C1874" t="s">
        <v>607</v>
      </c>
      <c r="D1874" t="str">
        <f t="shared" si="29"/>
        <v>10</v>
      </c>
      <c r="E1874" t="s">
        <v>575</v>
      </c>
      <c r="F1874" t="s">
        <v>373</v>
      </c>
      <c r="G1874" s="5">
        <v>160</v>
      </c>
    </row>
    <row r="1875" spans="1:7" x14ac:dyDescent="0.2">
      <c r="A1875" t="s">
        <v>597</v>
      </c>
      <c r="B1875" t="s">
        <v>598</v>
      </c>
      <c r="C1875" t="s">
        <v>607</v>
      </c>
      <c r="D1875" t="str">
        <f t="shared" si="29"/>
        <v>10</v>
      </c>
      <c r="E1875" t="s">
        <v>437</v>
      </c>
      <c r="F1875" t="s">
        <v>373</v>
      </c>
      <c r="G1875" s="5">
        <v>71</v>
      </c>
    </row>
    <row r="1876" spans="1:7" x14ac:dyDescent="0.2">
      <c r="A1876" t="s">
        <v>597</v>
      </c>
      <c r="B1876" t="s">
        <v>598</v>
      </c>
      <c r="C1876" t="s">
        <v>607</v>
      </c>
      <c r="D1876" t="str">
        <f t="shared" si="29"/>
        <v>10</v>
      </c>
      <c r="E1876" t="s">
        <v>324</v>
      </c>
      <c r="F1876" t="s">
        <v>373</v>
      </c>
      <c r="G1876" s="5">
        <v>1368</v>
      </c>
    </row>
    <row r="1877" spans="1:7" x14ac:dyDescent="0.2">
      <c r="A1877" t="s">
        <v>597</v>
      </c>
      <c r="B1877" t="s">
        <v>598</v>
      </c>
      <c r="C1877" t="s">
        <v>607</v>
      </c>
      <c r="D1877" t="str">
        <f t="shared" si="29"/>
        <v>10</v>
      </c>
      <c r="E1877" t="s">
        <v>326</v>
      </c>
      <c r="F1877" t="s">
        <v>373</v>
      </c>
      <c r="G1877" s="5">
        <v>1398</v>
      </c>
    </row>
    <row r="1878" spans="1:7" x14ac:dyDescent="0.2">
      <c r="A1878" t="s">
        <v>597</v>
      </c>
      <c r="B1878" t="s">
        <v>598</v>
      </c>
      <c r="C1878" t="s">
        <v>608</v>
      </c>
      <c r="D1878" t="str">
        <f t="shared" si="29"/>
        <v>10</v>
      </c>
      <c r="E1878" t="s">
        <v>320</v>
      </c>
      <c r="F1878" t="s">
        <v>373</v>
      </c>
      <c r="G1878" s="5">
        <v>8865</v>
      </c>
    </row>
    <row r="1879" spans="1:7" x14ac:dyDescent="0.2">
      <c r="A1879" t="s">
        <v>597</v>
      </c>
      <c r="B1879" t="s">
        <v>598</v>
      </c>
      <c r="C1879" t="s">
        <v>608</v>
      </c>
      <c r="D1879" t="str">
        <f t="shared" si="29"/>
        <v>10</v>
      </c>
      <c r="E1879" t="s">
        <v>574</v>
      </c>
      <c r="F1879" t="s">
        <v>373</v>
      </c>
      <c r="G1879" s="5">
        <v>220</v>
      </c>
    </row>
    <row r="1880" spans="1:7" x14ac:dyDescent="0.2">
      <c r="A1880" t="s">
        <v>597</v>
      </c>
      <c r="B1880" t="s">
        <v>598</v>
      </c>
      <c r="C1880" t="s">
        <v>608</v>
      </c>
      <c r="D1880" t="str">
        <f t="shared" si="29"/>
        <v>10</v>
      </c>
      <c r="E1880" t="s">
        <v>486</v>
      </c>
      <c r="F1880" t="s">
        <v>373</v>
      </c>
      <c r="G1880" s="5">
        <v>266</v>
      </c>
    </row>
    <row r="1881" spans="1:7" x14ac:dyDescent="0.2">
      <c r="A1881" t="s">
        <v>597</v>
      </c>
      <c r="B1881" t="s">
        <v>598</v>
      </c>
      <c r="C1881" t="s">
        <v>608</v>
      </c>
      <c r="D1881" t="str">
        <f t="shared" si="29"/>
        <v>10</v>
      </c>
      <c r="E1881" t="s">
        <v>403</v>
      </c>
      <c r="F1881" t="s">
        <v>373</v>
      </c>
      <c r="G1881" s="5">
        <v>887</v>
      </c>
    </row>
    <row r="1882" spans="1:7" x14ac:dyDescent="0.2">
      <c r="A1882" t="s">
        <v>597</v>
      </c>
      <c r="B1882" t="s">
        <v>598</v>
      </c>
      <c r="C1882" t="s">
        <v>608</v>
      </c>
      <c r="D1882" t="str">
        <f t="shared" si="29"/>
        <v>10</v>
      </c>
      <c r="E1882" t="s">
        <v>437</v>
      </c>
      <c r="F1882" t="s">
        <v>373</v>
      </c>
      <c r="G1882" s="5">
        <v>88</v>
      </c>
    </row>
    <row r="1883" spans="1:7" x14ac:dyDescent="0.2">
      <c r="A1883" t="s">
        <v>597</v>
      </c>
      <c r="B1883" t="s">
        <v>598</v>
      </c>
      <c r="C1883" t="s">
        <v>608</v>
      </c>
      <c r="D1883" t="str">
        <f t="shared" si="29"/>
        <v>10</v>
      </c>
      <c r="E1883" t="s">
        <v>609</v>
      </c>
      <c r="F1883" t="s">
        <v>415</v>
      </c>
      <c r="G1883" s="5">
        <v>393</v>
      </c>
    </row>
    <row r="1884" spans="1:7" x14ac:dyDescent="0.2">
      <c r="A1884" t="s">
        <v>597</v>
      </c>
      <c r="B1884" t="s">
        <v>598</v>
      </c>
      <c r="C1884" t="s">
        <v>608</v>
      </c>
      <c r="D1884" t="str">
        <f t="shared" si="29"/>
        <v>10</v>
      </c>
      <c r="E1884" t="s">
        <v>324</v>
      </c>
      <c r="F1884" t="s">
        <v>373</v>
      </c>
      <c r="G1884" s="5">
        <v>1652</v>
      </c>
    </row>
    <row r="1885" spans="1:7" x14ac:dyDescent="0.2">
      <c r="A1885" t="s">
        <v>597</v>
      </c>
      <c r="B1885" t="s">
        <v>598</v>
      </c>
      <c r="C1885" t="s">
        <v>608</v>
      </c>
      <c r="D1885" t="str">
        <f t="shared" si="29"/>
        <v>10</v>
      </c>
      <c r="E1885" t="s">
        <v>324</v>
      </c>
      <c r="F1885" t="s">
        <v>415</v>
      </c>
      <c r="G1885" s="5">
        <v>63</v>
      </c>
    </row>
    <row r="1886" spans="1:7" x14ac:dyDescent="0.2">
      <c r="A1886" t="s">
        <v>597</v>
      </c>
      <c r="B1886" t="s">
        <v>598</v>
      </c>
      <c r="C1886" t="s">
        <v>608</v>
      </c>
      <c r="D1886" t="str">
        <f t="shared" si="29"/>
        <v>10</v>
      </c>
      <c r="E1886" t="s">
        <v>326</v>
      </c>
      <c r="F1886" t="s">
        <v>373</v>
      </c>
      <c r="G1886" s="5">
        <v>1689</v>
      </c>
    </row>
    <row r="1887" spans="1:7" x14ac:dyDescent="0.2">
      <c r="A1887" t="s">
        <v>597</v>
      </c>
      <c r="B1887" t="s">
        <v>598</v>
      </c>
      <c r="C1887" t="s">
        <v>608</v>
      </c>
      <c r="D1887" t="str">
        <f t="shared" si="29"/>
        <v>10</v>
      </c>
      <c r="E1887" t="s">
        <v>326</v>
      </c>
      <c r="F1887" t="s">
        <v>415</v>
      </c>
      <c r="G1887" s="5">
        <v>72</v>
      </c>
    </row>
    <row r="1888" spans="1:7" x14ac:dyDescent="0.2">
      <c r="A1888" t="s">
        <v>597</v>
      </c>
      <c r="B1888" t="s">
        <v>598</v>
      </c>
      <c r="C1888" t="s">
        <v>610</v>
      </c>
      <c r="D1888" t="str">
        <f t="shared" si="29"/>
        <v>10</v>
      </c>
      <c r="E1888" t="s">
        <v>320</v>
      </c>
      <c r="F1888" t="s">
        <v>373</v>
      </c>
      <c r="G1888" s="5">
        <v>5903</v>
      </c>
    </row>
    <row r="1889" spans="1:7" x14ac:dyDescent="0.2">
      <c r="A1889" t="s">
        <v>597</v>
      </c>
      <c r="B1889" t="s">
        <v>598</v>
      </c>
      <c r="C1889" t="s">
        <v>610</v>
      </c>
      <c r="D1889" t="str">
        <f t="shared" si="29"/>
        <v>10</v>
      </c>
      <c r="E1889" t="s">
        <v>486</v>
      </c>
      <c r="F1889" t="s">
        <v>373</v>
      </c>
      <c r="G1889" s="5">
        <v>177</v>
      </c>
    </row>
    <row r="1890" spans="1:7" x14ac:dyDescent="0.2">
      <c r="A1890" t="s">
        <v>597</v>
      </c>
      <c r="B1890" t="s">
        <v>598</v>
      </c>
      <c r="C1890" t="s">
        <v>610</v>
      </c>
      <c r="D1890" t="str">
        <f t="shared" si="29"/>
        <v>10</v>
      </c>
      <c r="E1890" t="s">
        <v>403</v>
      </c>
      <c r="F1890" t="s">
        <v>373</v>
      </c>
      <c r="G1890" s="5">
        <v>590</v>
      </c>
    </row>
    <row r="1891" spans="1:7" x14ac:dyDescent="0.2">
      <c r="A1891" t="s">
        <v>597</v>
      </c>
      <c r="B1891" t="s">
        <v>598</v>
      </c>
      <c r="C1891" t="s">
        <v>610</v>
      </c>
      <c r="D1891" t="str">
        <f t="shared" si="29"/>
        <v>10</v>
      </c>
      <c r="E1891" t="s">
        <v>524</v>
      </c>
      <c r="F1891" t="s">
        <v>373</v>
      </c>
      <c r="G1891" s="5">
        <v>21</v>
      </c>
    </row>
    <row r="1892" spans="1:7" x14ac:dyDescent="0.2">
      <c r="A1892" t="s">
        <v>597</v>
      </c>
      <c r="B1892" t="s">
        <v>598</v>
      </c>
      <c r="C1892" t="s">
        <v>610</v>
      </c>
      <c r="D1892" t="str">
        <f t="shared" si="29"/>
        <v>10</v>
      </c>
      <c r="E1892" t="s">
        <v>575</v>
      </c>
      <c r="F1892" t="s">
        <v>373</v>
      </c>
      <c r="G1892" s="5">
        <v>107</v>
      </c>
    </row>
    <row r="1893" spans="1:7" x14ac:dyDescent="0.2">
      <c r="A1893" t="s">
        <v>597</v>
      </c>
      <c r="B1893" t="s">
        <v>598</v>
      </c>
      <c r="C1893" t="s">
        <v>610</v>
      </c>
      <c r="D1893" t="str">
        <f t="shared" si="29"/>
        <v>10</v>
      </c>
      <c r="E1893" t="s">
        <v>437</v>
      </c>
      <c r="F1893" t="s">
        <v>373</v>
      </c>
      <c r="G1893" s="5">
        <v>58</v>
      </c>
    </row>
    <row r="1894" spans="1:7" x14ac:dyDescent="0.2">
      <c r="A1894" t="s">
        <v>597</v>
      </c>
      <c r="B1894" t="s">
        <v>598</v>
      </c>
      <c r="C1894" t="s">
        <v>610</v>
      </c>
      <c r="D1894" t="str">
        <f t="shared" si="29"/>
        <v>10</v>
      </c>
      <c r="E1894" t="s">
        <v>609</v>
      </c>
      <c r="F1894" t="s">
        <v>373</v>
      </c>
      <c r="G1894" s="5">
        <v>93</v>
      </c>
    </row>
    <row r="1895" spans="1:7" x14ac:dyDescent="0.2">
      <c r="A1895" t="s">
        <v>597</v>
      </c>
      <c r="B1895" t="s">
        <v>598</v>
      </c>
      <c r="C1895" t="s">
        <v>610</v>
      </c>
      <c r="D1895" t="str">
        <f t="shared" si="29"/>
        <v>10</v>
      </c>
      <c r="E1895" t="s">
        <v>324</v>
      </c>
      <c r="F1895" t="s">
        <v>373</v>
      </c>
      <c r="G1895" s="5">
        <v>1112</v>
      </c>
    </row>
    <row r="1896" spans="1:7" x14ac:dyDescent="0.2">
      <c r="A1896" t="s">
        <v>597</v>
      </c>
      <c r="B1896" t="s">
        <v>598</v>
      </c>
      <c r="C1896" t="s">
        <v>610</v>
      </c>
      <c r="D1896" t="str">
        <f t="shared" si="29"/>
        <v>10</v>
      </c>
      <c r="E1896" t="s">
        <v>326</v>
      </c>
      <c r="F1896" t="s">
        <v>373</v>
      </c>
      <c r="G1896" s="5">
        <v>1137</v>
      </c>
    </row>
    <row r="1897" spans="1:7" x14ac:dyDescent="0.2">
      <c r="A1897" t="s">
        <v>597</v>
      </c>
      <c r="B1897" t="s">
        <v>598</v>
      </c>
      <c r="C1897" t="s">
        <v>611</v>
      </c>
      <c r="D1897" t="str">
        <f t="shared" si="29"/>
        <v>10</v>
      </c>
      <c r="E1897" t="s">
        <v>320</v>
      </c>
      <c r="F1897" t="s">
        <v>373</v>
      </c>
      <c r="G1897" s="5">
        <v>10559</v>
      </c>
    </row>
    <row r="1898" spans="1:7" x14ac:dyDescent="0.2">
      <c r="A1898" t="s">
        <v>597</v>
      </c>
      <c r="B1898" t="s">
        <v>598</v>
      </c>
      <c r="C1898" t="s">
        <v>611</v>
      </c>
      <c r="D1898" t="str">
        <f t="shared" si="29"/>
        <v>10</v>
      </c>
      <c r="E1898" t="s">
        <v>574</v>
      </c>
      <c r="F1898" t="s">
        <v>373</v>
      </c>
      <c r="G1898" s="5">
        <v>280</v>
      </c>
    </row>
    <row r="1899" spans="1:7" x14ac:dyDescent="0.2">
      <c r="A1899" t="s">
        <v>597</v>
      </c>
      <c r="B1899" t="s">
        <v>598</v>
      </c>
      <c r="C1899" t="s">
        <v>611</v>
      </c>
      <c r="D1899" t="str">
        <f t="shared" si="29"/>
        <v>10</v>
      </c>
      <c r="E1899" t="s">
        <v>486</v>
      </c>
      <c r="F1899" t="s">
        <v>373</v>
      </c>
      <c r="G1899" s="5">
        <v>317</v>
      </c>
    </row>
    <row r="1900" spans="1:7" x14ac:dyDescent="0.2">
      <c r="A1900" t="s">
        <v>597</v>
      </c>
      <c r="B1900" t="s">
        <v>598</v>
      </c>
      <c r="C1900" t="s">
        <v>611</v>
      </c>
      <c r="D1900" t="str">
        <f t="shared" si="29"/>
        <v>10</v>
      </c>
      <c r="E1900" t="s">
        <v>403</v>
      </c>
      <c r="F1900" t="s">
        <v>373</v>
      </c>
      <c r="G1900" s="5">
        <v>1056</v>
      </c>
    </row>
    <row r="1901" spans="1:7" x14ac:dyDescent="0.2">
      <c r="A1901" t="s">
        <v>597</v>
      </c>
      <c r="B1901" t="s">
        <v>598</v>
      </c>
      <c r="C1901" t="s">
        <v>611</v>
      </c>
      <c r="D1901" t="str">
        <f t="shared" si="29"/>
        <v>10</v>
      </c>
      <c r="E1901" t="s">
        <v>524</v>
      </c>
      <c r="F1901" t="s">
        <v>373</v>
      </c>
      <c r="G1901" s="5">
        <v>80</v>
      </c>
    </row>
    <row r="1902" spans="1:7" x14ac:dyDescent="0.2">
      <c r="A1902" t="s">
        <v>597</v>
      </c>
      <c r="B1902" t="s">
        <v>598</v>
      </c>
      <c r="C1902" t="s">
        <v>611</v>
      </c>
      <c r="D1902" t="str">
        <f t="shared" si="29"/>
        <v>10</v>
      </c>
      <c r="E1902" t="s">
        <v>575</v>
      </c>
      <c r="F1902" t="s">
        <v>373</v>
      </c>
      <c r="G1902" s="5">
        <v>145</v>
      </c>
    </row>
    <row r="1903" spans="1:7" x14ac:dyDescent="0.2">
      <c r="A1903" t="s">
        <v>597</v>
      </c>
      <c r="B1903" t="s">
        <v>598</v>
      </c>
      <c r="C1903" t="s">
        <v>611</v>
      </c>
      <c r="D1903" t="str">
        <f t="shared" si="29"/>
        <v>10</v>
      </c>
      <c r="E1903" t="s">
        <v>437</v>
      </c>
      <c r="F1903" t="s">
        <v>373</v>
      </c>
      <c r="G1903" s="5">
        <v>104</v>
      </c>
    </row>
    <row r="1904" spans="1:7" x14ac:dyDescent="0.2">
      <c r="A1904" t="s">
        <v>597</v>
      </c>
      <c r="B1904" t="s">
        <v>598</v>
      </c>
      <c r="C1904" t="s">
        <v>611</v>
      </c>
      <c r="D1904" t="str">
        <f t="shared" si="29"/>
        <v>10</v>
      </c>
      <c r="E1904" t="s">
        <v>609</v>
      </c>
      <c r="F1904" t="s">
        <v>415</v>
      </c>
      <c r="G1904" s="5">
        <v>347</v>
      </c>
    </row>
    <row r="1905" spans="1:7" x14ac:dyDescent="0.2">
      <c r="A1905" t="s">
        <v>597</v>
      </c>
      <c r="B1905" t="s">
        <v>598</v>
      </c>
      <c r="C1905" t="s">
        <v>611</v>
      </c>
      <c r="D1905" t="str">
        <f t="shared" si="29"/>
        <v>10</v>
      </c>
      <c r="E1905" t="s">
        <v>324</v>
      </c>
      <c r="F1905" t="s">
        <v>373</v>
      </c>
      <c r="G1905" s="5">
        <v>2007</v>
      </c>
    </row>
    <row r="1906" spans="1:7" x14ac:dyDescent="0.2">
      <c r="A1906" t="s">
        <v>597</v>
      </c>
      <c r="B1906" t="s">
        <v>598</v>
      </c>
      <c r="C1906" t="s">
        <v>611</v>
      </c>
      <c r="D1906" t="str">
        <f t="shared" si="29"/>
        <v>10</v>
      </c>
      <c r="E1906" t="s">
        <v>324</v>
      </c>
      <c r="F1906" t="s">
        <v>415</v>
      </c>
      <c r="G1906" s="5">
        <v>56</v>
      </c>
    </row>
    <row r="1907" spans="1:7" x14ac:dyDescent="0.2">
      <c r="A1907" t="s">
        <v>597</v>
      </c>
      <c r="B1907" t="s">
        <v>598</v>
      </c>
      <c r="C1907" t="s">
        <v>611</v>
      </c>
      <c r="D1907" t="str">
        <f t="shared" si="29"/>
        <v>10</v>
      </c>
      <c r="E1907" t="s">
        <v>326</v>
      </c>
      <c r="F1907" t="s">
        <v>373</v>
      </c>
      <c r="G1907" s="5">
        <v>2051</v>
      </c>
    </row>
    <row r="1908" spans="1:7" x14ac:dyDescent="0.2">
      <c r="A1908" t="s">
        <v>597</v>
      </c>
      <c r="B1908" t="s">
        <v>598</v>
      </c>
      <c r="C1908" t="s">
        <v>611</v>
      </c>
      <c r="D1908" t="str">
        <f t="shared" si="29"/>
        <v>10</v>
      </c>
      <c r="E1908" t="s">
        <v>326</v>
      </c>
      <c r="F1908" t="s">
        <v>415</v>
      </c>
      <c r="G1908" s="5">
        <v>57</v>
      </c>
    </row>
    <row r="1909" spans="1:7" x14ac:dyDescent="0.2">
      <c r="A1909" t="s">
        <v>597</v>
      </c>
      <c r="B1909" t="s">
        <v>598</v>
      </c>
      <c r="C1909" t="s">
        <v>611</v>
      </c>
      <c r="D1909" t="str">
        <f t="shared" si="29"/>
        <v>14</v>
      </c>
      <c r="E1909" t="s">
        <v>338</v>
      </c>
      <c r="F1909" t="s">
        <v>373</v>
      </c>
      <c r="G1909" s="5">
        <v>1300</v>
      </c>
    </row>
    <row r="1910" spans="1:7" x14ac:dyDescent="0.2">
      <c r="A1910" t="s">
        <v>597</v>
      </c>
      <c r="B1910" t="s">
        <v>598</v>
      </c>
      <c r="C1910" t="s">
        <v>612</v>
      </c>
      <c r="D1910" t="str">
        <f t="shared" si="29"/>
        <v>10</v>
      </c>
      <c r="E1910" t="s">
        <v>320</v>
      </c>
      <c r="F1910" t="s">
        <v>373</v>
      </c>
      <c r="G1910" s="5">
        <v>5815</v>
      </c>
    </row>
    <row r="1911" spans="1:7" x14ac:dyDescent="0.2">
      <c r="A1911" t="s">
        <v>597</v>
      </c>
      <c r="B1911" t="s">
        <v>598</v>
      </c>
      <c r="C1911" t="s">
        <v>612</v>
      </c>
      <c r="D1911" t="str">
        <f t="shared" si="29"/>
        <v>10</v>
      </c>
      <c r="E1911" t="s">
        <v>574</v>
      </c>
      <c r="F1911" t="s">
        <v>373</v>
      </c>
      <c r="G1911" s="5">
        <v>218</v>
      </c>
    </row>
    <row r="1912" spans="1:7" x14ac:dyDescent="0.2">
      <c r="A1912" t="s">
        <v>597</v>
      </c>
      <c r="B1912" t="s">
        <v>598</v>
      </c>
      <c r="C1912" t="s">
        <v>612</v>
      </c>
      <c r="D1912" t="str">
        <f t="shared" si="29"/>
        <v>10</v>
      </c>
      <c r="E1912" t="s">
        <v>486</v>
      </c>
      <c r="F1912" t="s">
        <v>373</v>
      </c>
      <c r="G1912" s="5">
        <v>174</v>
      </c>
    </row>
    <row r="1913" spans="1:7" x14ac:dyDescent="0.2">
      <c r="A1913" t="s">
        <v>597</v>
      </c>
      <c r="B1913" t="s">
        <v>598</v>
      </c>
      <c r="C1913" t="s">
        <v>612</v>
      </c>
      <c r="D1913" t="str">
        <f t="shared" si="29"/>
        <v>10</v>
      </c>
      <c r="E1913" t="s">
        <v>403</v>
      </c>
      <c r="F1913" t="s">
        <v>373</v>
      </c>
      <c r="G1913" s="5">
        <v>582</v>
      </c>
    </row>
    <row r="1914" spans="1:7" x14ac:dyDescent="0.2">
      <c r="A1914" t="s">
        <v>597</v>
      </c>
      <c r="B1914" t="s">
        <v>598</v>
      </c>
      <c r="C1914" t="s">
        <v>612</v>
      </c>
      <c r="D1914" t="str">
        <f t="shared" si="29"/>
        <v>10</v>
      </c>
      <c r="E1914" t="s">
        <v>437</v>
      </c>
      <c r="F1914" t="s">
        <v>373</v>
      </c>
      <c r="G1914" s="5">
        <v>57</v>
      </c>
    </row>
    <row r="1915" spans="1:7" x14ac:dyDescent="0.2">
      <c r="A1915" t="s">
        <v>597</v>
      </c>
      <c r="B1915" t="s">
        <v>598</v>
      </c>
      <c r="C1915" t="s">
        <v>612</v>
      </c>
      <c r="D1915" t="str">
        <f t="shared" si="29"/>
        <v>10</v>
      </c>
      <c r="E1915" t="s">
        <v>609</v>
      </c>
      <c r="F1915" t="s">
        <v>415</v>
      </c>
      <c r="G1915" s="5">
        <v>398</v>
      </c>
    </row>
    <row r="1916" spans="1:7" x14ac:dyDescent="0.2">
      <c r="A1916" t="s">
        <v>597</v>
      </c>
      <c r="B1916" t="s">
        <v>598</v>
      </c>
      <c r="C1916" t="s">
        <v>612</v>
      </c>
      <c r="D1916" t="str">
        <f t="shared" si="29"/>
        <v>10</v>
      </c>
      <c r="E1916" t="s">
        <v>324</v>
      </c>
      <c r="F1916" t="s">
        <v>373</v>
      </c>
      <c r="G1916" s="5">
        <v>1095</v>
      </c>
    </row>
    <row r="1917" spans="1:7" x14ac:dyDescent="0.2">
      <c r="A1917" t="s">
        <v>597</v>
      </c>
      <c r="B1917" t="s">
        <v>598</v>
      </c>
      <c r="C1917" t="s">
        <v>612</v>
      </c>
      <c r="D1917" t="str">
        <f t="shared" si="29"/>
        <v>10</v>
      </c>
      <c r="E1917" t="s">
        <v>324</v>
      </c>
      <c r="F1917" t="s">
        <v>415</v>
      </c>
      <c r="G1917" s="5">
        <v>64</v>
      </c>
    </row>
    <row r="1918" spans="1:7" x14ac:dyDescent="0.2">
      <c r="A1918" t="s">
        <v>597</v>
      </c>
      <c r="B1918" t="s">
        <v>598</v>
      </c>
      <c r="C1918" t="s">
        <v>612</v>
      </c>
      <c r="D1918" t="str">
        <f t="shared" si="29"/>
        <v>10</v>
      </c>
      <c r="E1918" t="s">
        <v>326</v>
      </c>
      <c r="F1918" t="s">
        <v>373</v>
      </c>
      <c r="G1918" s="5">
        <v>1120</v>
      </c>
    </row>
    <row r="1919" spans="1:7" x14ac:dyDescent="0.2">
      <c r="A1919" t="s">
        <v>597</v>
      </c>
      <c r="B1919" t="s">
        <v>598</v>
      </c>
      <c r="C1919" t="s">
        <v>612</v>
      </c>
      <c r="D1919" t="str">
        <f t="shared" si="29"/>
        <v>10</v>
      </c>
      <c r="E1919" t="s">
        <v>326</v>
      </c>
      <c r="F1919" t="s">
        <v>415</v>
      </c>
      <c r="G1919" s="5">
        <v>65</v>
      </c>
    </row>
    <row r="1920" spans="1:7" x14ac:dyDescent="0.2">
      <c r="A1920" t="s">
        <v>597</v>
      </c>
      <c r="B1920" t="s">
        <v>598</v>
      </c>
      <c r="C1920" t="s">
        <v>613</v>
      </c>
      <c r="D1920" t="str">
        <f t="shared" si="29"/>
        <v>10</v>
      </c>
      <c r="E1920" t="s">
        <v>320</v>
      </c>
      <c r="F1920" t="s">
        <v>373</v>
      </c>
      <c r="G1920" s="5">
        <v>7613</v>
      </c>
    </row>
    <row r="1921" spans="1:7" x14ac:dyDescent="0.2">
      <c r="A1921" t="s">
        <v>597</v>
      </c>
      <c r="B1921" t="s">
        <v>598</v>
      </c>
      <c r="C1921" t="s">
        <v>613</v>
      </c>
      <c r="D1921" t="str">
        <f t="shared" si="29"/>
        <v>10</v>
      </c>
      <c r="E1921" t="s">
        <v>574</v>
      </c>
      <c r="F1921" t="s">
        <v>373</v>
      </c>
      <c r="G1921" s="5">
        <v>232</v>
      </c>
    </row>
    <row r="1922" spans="1:7" x14ac:dyDescent="0.2">
      <c r="A1922" t="s">
        <v>597</v>
      </c>
      <c r="B1922" t="s">
        <v>598</v>
      </c>
      <c r="C1922" t="s">
        <v>613</v>
      </c>
      <c r="D1922" t="str">
        <f t="shared" si="29"/>
        <v>10</v>
      </c>
      <c r="E1922" t="s">
        <v>486</v>
      </c>
      <c r="F1922" t="s">
        <v>373</v>
      </c>
      <c r="G1922" s="5">
        <v>228</v>
      </c>
    </row>
    <row r="1923" spans="1:7" x14ac:dyDescent="0.2">
      <c r="A1923" t="s">
        <v>597</v>
      </c>
      <c r="B1923" t="s">
        <v>598</v>
      </c>
      <c r="C1923" t="s">
        <v>613</v>
      </c>
      <c r="D1923" t="str">
        <f t="shared" ref="D1923:D1986" si="30">LEFT(E1923,2)</f>
        <v>10</v>
      </c>
      <c r="E1923" t="s">
        <v>403</v>
      </c>
      <c r="F1923" t="s">
        <v>373</v>
      </c>
      <c r="G1923" s="5">
        <v>761</v>
      </c>
    </row>
    <row r="1924" spans="1:7" x14ac:dyDescent="0.2">
      <c r="A1924" t="s">
        <v>597</v>
      </c>
      <c r="B1924" t="s">
        <v>598</v>
      </c>
      <c r="C1924" t="s">
        <v>613</v>
      </c>
      <c r="D1924" t="str">
        <f t="shared" si="30"/>
        <v>10</v>
      </c>
      <c r="E1924" t="s">
        <v>437</v>
      </c>
      <c r="F1924" t="s">
        <v>373</v>
      </c>
      <c r="G1924" s="5">
        <v>75</v>
      </c>
    </row>
    <row r="1925" spans="1:7" x14ac:dyDescent="0.2">
      <c r="A1925" t="s">
        <v>597</v>
      </c>
      <c r="B1925" t="s">
        <v>598</v>
      </c>
      <c r="C1925" t="s">
        <v>613</v>
      </c>
      <c r="D1925" t="str">
        <f t="shared" si="30"/>
        <v>10</v>
      </c>
      <c r="E1925" t="s">
        <v>609</v>
      </c>
      <c r="F1925" t="s">
        <v>415</v>
      </c>
      <c r="G1925" s="5">
        <v>320</v>
      </c>
    </row>
    <row r="1926" spans="1:7" x14ac:dyDescent="0.2">
      <c r="A1926" t="s">
        <v>597</v>
      </c>
      <c r="B1926" t="s">
        <v>598</v>
      </c>
      <c r="C1926" t="s">
        <v>613</v>
      </c>
      <c r="D1926" t="str">
        <f t="shared" si="30"/>
        <v>10</v>
      </c>
      <c r="E1926" t="s">
        <v>324</v>
      </c>
      <c r="F1926" t="s">
        <v>373</v>
      </c>
      <c r="G1926" s="5">
        <v>1425</v>
      </c>
    </row>
    <row r="1927" spans="1:7" x14ac:dyDescent="0.2">
      <c r="A1927" t="s">
        <v>597</v>
      </c>
      <c r="B1927" t="s">
        <v>598</v>
      </c>
      <c r="C1927" t="s">
        <v>613</v>
      </c>
      <c r="D1927" t="str">
        <f t="shared" si="30"/>
        <v>10</v>
      </c>
      <c r="E1927" t="s">
        <v>324</v>
      </c>
      <c r="F1927" t="s">
        <v>415</v>
      </c>
      <c r="G1927" s="5">
        <v>51</v>
      </c>
    </row>
    <row r="1928" spans="1:7" x14ac:dyDescent="0.2">
      <c r="A1928" t="s">
        <v>597</v>
      </c>
      <c r="B1928" t="s">
        <v>598</v>
      </c>
      <c r="C1928" t="s">
        <v>613</v>
      </c>
      <c r="D1928" t="str">
        <f t="shared" si="30"/>
        <v>10</v>
      </c>
      <c r="E1928" t="s">
        <v>326</v>
      </c>
      <c r="F1928" t="s">
        <v>373</v>
      </c>
      <c r="G1928" s="5">
        <v>1457</v>
      </c>
    </row>
    <row r="1929" spans="1:7" x14ac:dyDescent="0.2">
      <c r="A1929" t="s">
        <v>597</v>
      </c>
      <c r="B1929" t="s">
        <v>598</v>
      </c>
      <c r="C1929" t="s">
        <v>613</v>
      </c>
      <c r="D1929" t="str">
        <f t="shared" si="30"/>
        <v>10</v>
      </c>
      <c r="E1929" t="s">
        <v>326</v>
      </c>
      <c r="F1929" t="s">
        <v>415</v>
      </c>
      <c r="G1929" s="5">
        <v>61</v>
      </c>
    </row>
    <row r="1930" spans="1:7" x14ac:dyDescent="0.2">
      <c r="A1930" t="s">
        <v>597</v>
      </c>
      <c r="B1930" t="s">
        <v>598</v>
      </c>
      <c r="C1930" t="s">
        <v>614</v>
      </c>
      <c r="D1930" t="str">
        <f t="shared" si="30"/>
        <v>10</v>
      </c>
      <c r="E1930" t="s">
        <v>320</v>
      </c>
      <c r="F1930" t="s">
        <v>373</v>
      </c>
      <c r="G1930" s="5">
        <v>3504</v>
      </c>
    </row>
    <row r="1931" spans="1:7" x14ac:dyDescent="0.2">
      <c r="A1931" t="s">
        <v>597</v>
      </c>
      <c r="B1931" t="s">
        <v>598</v>
      </c>
      <c r="C1931" t="s">
        <v>614</v>
      </c>
      <c r="D1931" t="str">
        <f t="shared" si="30"/>
        <v>10</v>
      </c>
      <c r="E1931" t="s">
        <v>486</v>
      </c>
      <c r="F1931" t="s">
        <v>373</v>
      </c>
      <c r="G1931" s="5">
        <v>105</v>
      </c>
    </row>
    <row r="1932" spans="1:7" x14ac:dyDescent="0.2">
      <c r="A1932" t="s">
        <v>597</v>
      </c>
      <c r="B1932" t="s">
        <v>598</v>
      </c>
      <c r="C1932" t="s">
        <v>614</v>
      </c>
      <c r="D1932" t="str">
        <f t="shared" si="30"/>
        <v>10</v>
      </c>
      <c r="E1932" t="s">
        <v>403</v>
      </c>
      <c r="F1932" t="s">
        <v>373</v>
      </c>
      <c r="G1932" s="5">
        <v>350</v>
      </c>
    </row>
    <row r="1933" spans="1:7" x14ac:dyDescent="0.2">
      <c r="A1933" t="s">
        <v>597</v>
      </c>
      <c r="B1933" t="s">
        <v>598</v>
      </c>
      <c r="C1933" t="s">
        <v>614</v>
      </c>
      <c r="D1933" t="str">
        <f t="shared" si="30"/>
        <v>10</v>
      </c>
      <c r="E1933" t="s">
        <v>437</v>
      </c>
      <c r="F1933" t="s">
        <v>373</v>
      </c>
      <c r="G1933" s="5">
        <v>35</v>
      </c>
    </row>
    <row r="1934" spans="1:7" x14ac:dyDescent="0.2">
      <c r="A1934" t="s">
        <v>597</v>
      </c>
      <c r="B1934" t="s">
        <v>598</v>
      </c>
      <c r="C1934" t="s">
        <v>614</v>
      </c>
      <c r="D1934" t="str">
        <f t="shared" si="30"/>
        <v>10</v>
      </c>
      <c r="E1934" t="s">
        <v>324</v>
      </c>
      <c r="F1934" t="s">
        <v>373</v>
      </c>
      <c r="G1934" s="5">
        <v>639</v>
      </c>
    </row>
    <row r="1935" spans="1:7" x14ac:dyDescent="0.2">
      <c r="A1935" t="s">
        <v>597</v>
      </c>
      <c r="B1935" t="s">
        <v>598</v>
      </c>
      <c r="C1935" t="s">
        <v>614</v>
      </c>
      <c r="D1935" t="str">
        <f t="shared" si="30"/>
        <v>10</v>
      </c>
      <c r="E1935" t="s">
        <v>326</v>
      </c>
      <c r="F1935" t="s">
        <v>373</v>
      </c>
      <c r="G1935" s="5">
        <v>653</v>
      </c>
    </row>
    <row r="1936" spans="1:7" x14ac:dyDescent="0.2">
      <c r="A1936" t="s">
        <v>597</v>
      </c>
      <c r="B1936" t="s">
        <v>598</v>
      </c>
      <c r="C1936" t="s">
        <v>615</v>
      </c>
      <c r="D1936" t="str">
        <f t="shared" si="30"/>
        <v>10</v>
      </c>
      <c r="E1936" t="s">
        <v>320</v>
      </c>
      <c r="F1936" t="s">
        <v>373</v>
      </c>
      <c r="G1936" s="5">
        <v>11281</v>
      </c>
    </row>
    <row r="1937" spans="1:7" x14ac:dyDescent="0.2">
      <c r="A1937" t="s">
        <v>597</v>
      </c>
      <c r="B1937" t="s">
        <v>598</v>
      </c>
      <c r="C1937" t="s">
        <v>615</v>
      </c>
      <c r="D1937" t="str">
        <f t="shared" si="30"/>
        <v>10</v>
      </c>
      <c r="E1937" t="s">
        <v>574</v>
      </c>
      <c r="F1937" t="s">
        <v>373</v>
      </c>
      <c r="G1937" s="5">
        <v>255</v>
      </c>
    </row>
    <row r="1938" spans="1:7" x14ac:dyDescent="0.2">
      <c r="A1938" t="s">
        <v>597</v>
      </c>
      <c r="B1938" t="s">
        <v>598</v>
      </c>
      <c r="C1938" t="s">
        <v>615</v>
      </c>
      <c r="D1938" t="str">
        <f t="shared" si="30"/>
        <v>10</v>
      </c>
      <c r="E1938" t="s">
        <v>486</v>
      </c>
      <c r="F1938" t="s">
        <v>373</v>
      </c>
      <c r="G1938" s="5">
        <v>338</v>
      </c>
    </row>
    <row r="1939" spans="1:7" x14ac:dyDescent="0.2">
      <c r="A1939" t="s">
        <v>597</v>
      </c>
      <c r="B1939" t="s">
        <v>598</v>
      </c>
      <c r="C1939" t="s">
        <v>615</v>
      </c>
      <c r="D1939" t="str">
        <f t="shared" si="30"/>
        <v>10</v>
      </c>
      <c r="E1939" t="s">
        <v>403</v>
      </c>
      <c r="F1939" t="s">
        <v>373</v>
      </c>
      <c r="G1939" s="5">
        <v>1128</v>
      </c>
    </row>
    <row r="1940" spans="1:7" x14ac:dyDescent="0.2">
      <c r="A1940" t="s">
        <v>597</v>
      </c>
      <c r="B1940" t="s">
        <v>598</v>
      </c>
      <c r="C1940" t="s">
        <v>615</v>
      </c>
      <c r="D1940" t="str">
        <f t="shared" si="30"/>
        <v>10</v>
      </c>
      <c r="E1940" t="s">
        <v>524</v>
      </c>
      <c r="F1940" t="s">
        <v>373</v>
      </c>
      <c r="G1940" s="5">
        <v>20</v>
      </c>
    </row>
    <row r="1941" spans="1:7" x14ac:dyDescent="0.2">
      <c r="A1941" t="s">
        <v>597</v>
      </c>
      <c r="B1941" t="s">
        <v>598</v>
      </c>
      <c r="C1941" t="s">
        <v>615</v>
      </c>
      <c r="D1941" t="str">
        <f t="shared" si="30"/>
        <v>10</v>
      </c>
      <c r="E1941" t="s">
        <v>575</v>
      </c>
      <c r="F1941" t="s">
        <v>373</v>
      </c>
      <c r="G1941" s="5">
        <v>70</v>
      </c>
    </row>
    <row r="1942" spans="1:7" x14ac:dyDescent="0.2">
      <c r="A1942" t="s">
        <v>597</v>
      </c>
      <c r="B1942" t="s">
        <v>598</v>
      </c>
      <c r="C1942" t="s">
        <v>615</v>
      </c>
      <c r="D1942" t="str">
        <f t="shared" si="30"/>
        <v>10</v>
      </c>
      <c r="E1942" t="s">
        <v>437</v>
      </c>
      <c r="F1942" t="s">
        <v>373</v>
      </c>
      <c r="G1942" s="5">
        <v>111</v>
      </c>
    </row>
    <row r="1943" spans="1:7" x14ac:dyDescent="0.2">
      <c r="A1943" t="s">
        <v>597</v>
      </c>
      <c r="B1943" t="s">
        <v>598</v>
      </c>
      <c r="C1943" t="s">
        <v>615</v>
      </c>
      <c r="D1943" t="str">
        <f t="shared" si="30"/>
        <v>10</v>
      </c>
      <c r="E1943" t="s">
        <v>609</v>
      </c>
      <c r="F1943" t="s">
        <v>415</v>
      </c>
      <c r="G1943" s="5">
        <v>401</v>
      </c>
    </row>
    <row r="1944" spans="1:7" x14ac:dyDescent="0.2">
      <c r="A1944" t="s">
        <v>597</v>
      </c>
      <c r="B1944" t="s">
        <v>598</v>
      </c>
      <c r="C1944" t="s">
        <v>615</v>
      </c>
      <c r="D1944" t="str">
        <f t="shared" si="30"/>
        <v>10</v>
      </c>
      <c r="E1944" t="s">
        <v>324</v>
      </c>
      <c r="F1944" t="s">
        <v>373</v>
      </c>
      <c r="G1944" s="5">
        <v>2112</v>
      </c>
    </row>
    <row r="1945" spans="1:7" x14ac:dyDescent="0.2">
      <c r="A1945" t="s">
        <v>597</v>
      </c>
      <c r="B1945" t="s">
        <v>598</v>
      </c>
      <c r="C1945" t="s">
        <v>615</v>
      </c>
      <c r="D1945" t="str">
        <f t="shared" si="30"/>
        <v>10</v>
      </c>
      <c r="E1945" t="s">
        <v>324</v>
      </c>
      <c r="F1945" t="s">
        <v>415</v>
      </c>
      <c r="G1945" s="5">
        <v>64</v>
      </c>
    </row>
    <row r="1946" spans="1:7" x14ac:dyDescent="0.2">
      <c r="A1946" t="s">
        <v>597</v>
      </c>
      <c r="B1946" t="s">
        <v>598</v>
      </c>
      <c r="C1946" t="s">
        <v>615</v>
      </c>
      <c r="D1946" t="str">
        <f t="shared" si="30"/>
        <v>10</v>
      </c>
      <c r="E1946" t="s">
        <v>326</v>
      </c>
      <c r="F1946" t="s">
        <v>373</v>
      </c>
      <c r="G1946" s="5">
        <v>2159</v>
      </c>
    </row>
    <row r="1947" spans="1:7" x14ac:dyDescent="0.2">
      <c r="A1947" t="s">
        <v>597</v>
      </c>
      <c r="B1947" t="s">
        <v>598</v>
      </c>
      <c r="C1947" t="s">
        <v>615</v>
      </c>
      <c r="D1947" t="str">
        <f t="shared" si="30"/>
        <v>10</v>
      </c>
      <c r="E1947" t="s">
        <v>326</v>
      </c>
      <c r="F1947" t="s">
        <v>415</v>
      </c>
      <c r="G1947" s="5">
        <v>77</v>
      </c>
    </row>
    <row r="1948" spans="1:7" x14ac:dyDescent="0.2">
      <c r="A1948" t="s">
        <v>616</v>
      </c>
      <c r="B1948" t="s">
        <v>617</v>
      </c>
      <c r="C1948" t="s">
        <v>618</v>
      </c>
      <c r="D1948" t="str">
        <f t="shared" si="30"/>
        <v>10</v>
      </c>
      <c r="E1948" t="s">
        <v>320</v>
      </c>
      <c r="F1948" t="s">
        <v>374</v>
      </c>
      <c r="G1948" s="5">
        <v>5907</v>
      </c>
    </row>
    <row r="1949" spans="1:7" x14ac:dyDescent="0.2">
      <c r="A1949" t="s">
        <v>616</v>
      </c>
      <c r="B1949" t="s">
        <v>617</v>
      </c>
      <c r="C1949" t="s">
        <v>618</v>
      </c>
      <c r="D1949" t="str">
        <f t="shared" si="30"/>
        <v>10</v>
      </c>
      <c r="E1949" t="s">
        <v>403</v>
      </c>
      <c r="F1949" t="s">
        <v>374</v>
      </c>
      <c r="G1949" s="5">
        <v>18</v>
      </c>
    </row>
    <row r="1950" spans="1:7" x14ac:dyDescent="0.2">
      <c r="A1950" t="s">
        <v>616</v>
      </c>
      <c r="B1950" t="s">
        <v>617</v>
      </c>
      <c r="C1950" t="s">
        <v>618</v>
      </c>
      <c r="D1950" t="str">
        <f t="shared" si="30"/>
        <v>10</v>
      </c>
      <c r="E1950" t="s">
        <v>322</v>
      </c>
      <c r="F1950" t="s">
        <v>374</v>
      </c>
      <c r="G1950" s="5">
        <v>12</v>
      </c>
    </row>
    <row r="1951" spans="1:7" x14ac:dyDescent="0.2">
      <c r="A1951" t="s">
        <v>616</v>
      </c>
      <c r="B1951" t="s">
        <v>617</v>
      </c>
      <c r="C1951" t="s">
        <v>618</v>
      </c>
      <c r="D1951" t="str">
        <f t="shared" si="30"/>
        <v>10</v>
      </c>
      <c r="E1951" t="s">
        <v>324</v>
      </c>
      <c r="F1951" t="s">
        <v>374</v>
      </c>
      <c r="G1951" s="5">
        <v>948</v>
      </c>
    </row>
    <row r="1952" spans="1:7" x14ac:dyDescent="0.2">
      <c r="A1952" t="s">
        <v>616</v>
      </c>
      <c r="B1952" t="s">
        <v>617</v>
      </c>
      <c r="C1952" t="s">
        <v>618</v>
      </c>
      <c r="D1952" t="str">
        <f t="shared" si="30"/>
        <v>10</v>
      </c>
      <c r="E1952" t="s">
        <v>325</v>
      </c>
      <c r="F1952" t="s">
        <v>374</v>
      </c>
      <c r="G1952" s="5">
        <v>10</v>
      </c>
    </row>
    <row r="1953" spans="1:7" x14ac:dyDescent="0.2">
      <c r="A1953" t="s">
        <v>616</v>
      </c>
      <c r="B1953" t="s">
        <v>617</v>
      </c>
      <c r="C1953" t="s">
        <v>618</v>
      </c>
      <c r="D1953" t="str">
        <f t="shared" si="30"/>
        <v>10</v>
      </c>
      <c r="E1953" t="s">
        <v>326</v>
      </c>
      <c r="F1953" t="s">
        <v>374</v>
      </c>
      <c r="G1953" s="5">
        <v>971</v>
      </c>
    </row>
    <row r="1954" spans="1:7" x14ac:dyDescent="0.2">
      <c r="A1954" t="s">
        <v>616</v>
      </c>
      <c r="B1954" t="s">
        <v>617</v>
      </c>
      <c r="C1954" t="s">
        <v>618</v>
      </c>
      <c r="D1954" t="str">
        <f t="shared" si="30"/>
        <v>11</v>
      </c>
      <c r="E1954" t="s">
        <v>344</v>
      </c>
      <c r="F1954" t="s">
        <v>374</v>
      </c>
      <c r="G1954" s="5">
        <v>11</v>
      </c>
    </row>
    <row r="1955" spans="1:7" x14ac:dyDescent="0.2">
      <c r="A1955" t="s">
        <v>616</v>
      </c>
      <c r="B1955" t="s">
        <v>617</v>
      </c>
      <c r="C1955" t="s">
        <v>618</v>
      </c>
      <c r="D1955" t="str">
        <f t="shared" si="30"/>
        <v>11</v>
      </c>
      <c r="E1955" t="s">
        <v>398</v>
      </c>
      <c r="F1955" t="s">
        <v>374</v>
      </c>
      <c r="G1955" s="5">
        <v>28</v>
      </c>
    </row>
    <row r="1956" spans="1:7" x14ac:dyDescent="0.2">
      <c r="A1956" t="s">
        <v>616</v>
      </c>
      <c r="B1956" t="s">
        <v>617</v>
      </c>
      <c r="C1956" t="s">
        <v>618</v>
      </c>
      <c r="D1956" t="str">
        <f t="shared" si="30"/>
        <v>11</v>
      </c>
      <c r="E1956" t="s">
        <v>405</v>
      </c>
      <c r="F1956" t="s">
        <v>374</v>
      </c>
      <c r="G1956" s="5">
        <v>8</v>
      </c>
    </row>
    <row r="1957" spans="1:7" x14ac:dyDescent="0.2">
      <c r="A1957" t="s">
        <v>616</v>
      </c>
      <c r="B1957" t="s">
        <v>617</v>
      </c>
      <c r="C1957" t="s">
        <v>618</v>
      </c>
      <c r="D1957" t="str">
        <f t="shared" si="30"/>
        <v>11</v>
      </c>
      <c r="E1957" t="s">
        <v>327</v>
      </c>
      <c r="F1957" t="s">
        <v>374</v>
      </c>
      <c r="G1957" s="5">
        <v>14</v>
      </c>
    </row>
    <row r="1958" spans="1:7" x14ac:dyDescent="0.2">
      <c r="A1958" t="s">
        <v>616</v>
      </c>
      <c r="B1958" t="s">
        <v>617</v>
      </c>
      <c r="C1958" t="s">
        <v>618</v>
      </c>
      <c r="D1958" t="str">
        <f t="shared" si="30"/>
        <v>11</v>
      </c>
      <c r="E1958" t="s">
        <v>328</v>
      </c>
      <c r="F1958" t="s">
        <v>374</v>
      </c>
      <c r="G1958" s="5">
        <v>70</v>
      </c>
    </row>
    <row r="1959" spans="1:7" x14ac:dyDescent="0.2">
      <c r="A1959" t="s">
        <v>616</v>
      </c>
      <c r="B1959" t="s">
        <v>617</v>
      </c>
      <c r="C1959" t="s">
        <v>618</v>
      </c>
      <c r="D1959" t="str">
        <f t="shared" si="30"/>
        <v>11</v>
      </c>
      <c r="E1959" t="s">
        <v>392</v>
      </c>
      <c r="F1959" t="s">
        <v>374</v>
      </c>
      <c r="G1959" s="5">
        <v>9</v>
      </c>
    </row>
    <row r="1960" spans="1:7" x14ac:dyDescent="0.2">
      <c r="A1960" t="s">
        <v>616</v>
      </c>
      <c r="B1960" t="s">
        <v>617</v>
      </c>
      <c r="C1960" t="s">
        <v>618</v>
      </c>
      <c r="D1960" t="str">
        <f t="shared" si="30"/>
        <v>11</v>
      </c>
      <c r="E1960" t="s">
        <v>517</v>
      </c>
      <c r="F1960" t="s">
        <v>374</v>
      </c>
      <c r="G1960" s="5">
        <v>16</v>
      </c>
    </row>
    <row r="1961" spans="1:7" x14ac:dyDescent="0.2">
      <c r="A1961" t="s">
        <v>616</v>
      </c>
      <c r="B1961" t="s">
        <v>617</v>
      </c>
      <c r="C1961" t="s">
        <v>618</v>
      </c>
      <c r="D1961" t="str">
        <f t="shared" si="30"/>
        <v>11</v>
      </c>
      <c r="E1961" t="s">
        <v>360</v>
      </c>
      <c r="F1961" t="s">
        <v>374</v>
      </c>
      <c r="G1961" s="5">
        <v>12</v>
      </c>
    </row>
    <row r="1962" spans="1:7" x14ac:dyDescent="0.2">
      <c r="A1962" t="s">
        <v>616</v>
      </c>
      <c r="B1962" t="s">
        <v>617</v>
      </c>
      <c r="C1962" t="s">
        <v>618</v>
      </c>
      <c r="D1962" t="str">
        <f t="shared" si="30"/>
        <v>11</v>
      </c>
      <c r="E1962" t="s">
        <v>406</v>
      </c>
      <c r="F1962" t="s">
        <v>374</v>
      </c>
      <c r="G1962" s="5">
        <v>40</v>
      </c>
    </row>
    <row r="1963" spans="1:7" x14ac:dyDescent="0.2">
      <c r="A1963" t="s">
        <v>616</v>
      </c>
      <c r="B1963" t="s">
        <v>617</v>
      </c>
      <c r="C1963" t="s">
        <v>618</v>
      </c>
      <c r="D1963" t="str">
        <f t="shared" si="30"/>
        <v>11</v>
      </c>
      <c r="E1963" t="s">
        <v>427</v>
      </c>
      <c r="F1963" t="s">
        <v>374</v>
      </c>
      <c r="G1963" s="5">
        <v>2</v>
      </c>
    </row>
    <row r="1964" spans="1:7" x14ac:dyDescent="0.2">
      <c r="A1964" t="s">
        <v>616</v>
      </c>
      <c r="B1964" t="s">
        <v>617</v>
      </c>
      <c r="C1964" t="s">
        <v>618</v>
      </c>
      <c r="D1964" t="str">
        <f t="shared" si="30"/>
        <v>11</v>
      </c>
      <c r="E1964" t="s">
        <v>329</v>
      </c>
      <c r="F1964" t="s">
        <v>374</v>
      </c>
      <c r="G1964" s="5">
        <v>16</v>
      </c>
    </row>
    <row r="1965" spans="1:7" x14ac:dyDescent="0.2">
      <c r="A1965" t="s">
        <v>616</v>
      </c>
      <c r="B1965" t="s">
        <v>617</v>
      </c>
      <c r="C1965" t="s">
        <v>618</v>
      </c>
      <c r="D1965" t="str">
        <f t="shared" si="30"/>
        <v>11</v>
      </c>
      <c r="E1965" t="s">
        <v>330</v>
      </c>
      <c r="F1965" t="s">
        <v>374</v>
      </c>
      <c r="G1965" s="5">
        <v>64</v>
      </c>
    </row>
    <row r="1966" spans="1:7" x14ac:dyDescent="0.2">
      <c r="A1966" t="s">
        <v>616</v>
      </c>
      <c r="B1966" t="s">
        <v>617</v>
      </c>
      <c r="C1966" t="s">
        <v>618</v>
      </c>
      <c r="D1966" t="str">
        <f t="shared" si="30"/>
        <v>11</v>
      </c>
      <c r="E1966" t="s">
        <v>331</v>
      </c>
      <c r="F1966" t="s">
        <v>374</v>
      </c>
      <c r="G1966" s="5">
        <v>40</v>
      </c>
    </row>
    <row r="1967" spans="1:7" x14ac:dyDescent="0.2">
      <c r="A1967" t="s">
        <v>616</v>
      </c>
      <c r="B1967" t="s">
        <v>617</v>
      </c>
      <c r="C1967" t="s">
        <v>618</v>
      </c>
      <c r="D1967" t="str">
        <f t="shared" si="30"/>
        <v>11</v>
      </c>
      <c r="E1967" t="s">
        <v>332</v>
      </c>
      <c r="F1967" t="s">
        <v>374</v>
      </c>
      <c r="G1967" s="5">
        <v>5</v>
      </c>
    </row>
    <row r="1968" spans="1:7" x14ac:dyDescent="0.2">
      <c r="A1968" t="s">
        <v>616</v>
      </c>
      <c r="B1968" t="s">
        <v>617</v>
      </c>
      <c r="C1968" t="s">
        <v>618</v>
      </c>
      <c r="D1968" t="str">
        <f t="shared" si="30"/>
        <v>11</v>
      </c>
      <c r="E1968" t="s">
        <v>333</v>
      </c>
      <c r="F1968" t="s">
        <v>374</v>
      </c>
      <c r="G1968" s="5">
        <v>19</v>
      </c>
    </row>
    <row r="1969" spans="1:7" x14ac:dyDescent="0.2">
      <c r="A1969" t="s">
        <v>616</v>
      </c>
      <c r="B1969" t="s">
        <v>617</v>
      </c>
      <c r="C1969" t="s">
        <v>618</v>
      </c>
      <c r="D1969" t="str">
        <f t="shared" si="30"/>
        <v>11</v>
      </c>
      <c r="E1969" t="s">
        <v>474</v>
      </c>
      <c r="F1969" t="s">
        <v>374</v>
      </c>
      <c r="G1969" s="5">
        <v>10</v>
      </c>
    </row>
    <row r="1970" spans="1:7" x14ac:dyDescent="0.2">
      <c r="A1970" t="s">
        <v>616</v>
      </c>
      <c r="B1970" t="s">
        <v>617</v>
      </c>
      <c r="C1970" t="s">
        <v>618</v>
      </c>
      <c r="D1970" t="str">
        <f t="shared" si="30"/>
        <v>11</v>
      </c>
      <c r="E1970" t="s">
        <v>335</v>
      </c>
      <c r="F1970" t="s">
        <v>374</v>
      </c>
      <c r="G1970" s="5">
        <v>8</v>
      </c>
    </row>
    <row r="1971" spans="1:7" x14ac:dyDescent="0.2">
      <c r="A1971" t="s">
        <v>616</v>
      </c>
      <c r="B1971" t="s">
        <v>617</v>
      </c>
      <c r="C1971" t="s">
        <v>618</v>
      </c>
      <c r="D1971" t="str">
        <f t="shared" si="30"/>
        <v>11</v>
      </c>
      <c r="E1971" t="s">
        <v>495</v>
      </c>
      <c r="F1971" t="s">
        <v>374</v>
      </c>
      <c r="G1971" s="5">
        <v>5</v>
      </c>
    </row>
    <row r="1972" spans="1:7" x14ac:dyDescent="0.2">
      <c r="A1972" t="s">
        <v>616</v>
      </c>
      <c r="B1972" t="s">
        <v>617</v>
      </c>
      <c r="C1972" t="s">
        <v>618</v>
      </c>
      <c r="D1972" t="str">
        <f t="shared" si="30"/>
        <v>12</v>
      </c>
      <c r="E1972" t="s">
        <v>336</v>
      </c>
      <c r="F1972" t="s">
        <v>374</v>
      </c>
      <c r="G1972" s="5">
        <v>18</v>
      </c>
    </row>
    <row r="1973" spans="1:7" x14ac:dyDescent="0.2">
      <c r="A1973" t="s">
        <v>616</v>
      </c>
      <c r="B1973" t="s">
        <v>617</v>
      </c>
      <c r="C1973" t="s">
        <v>618</v>
      </c>
      <c r="D1973" t="str">
        <f t="shared" si="30"/>
        <v>12</v>
      </c>
      <c r="E1973" t="s">
        <v>606</v>
      </c>
      <c r="F1973" t="s">
        <v>374</v>
      </c>
      <c r="G1973" s="5">
        <v>15</v>
      </c>
    </row>
    <row r="1974" spans="1:7" x14ac:dyDescent="0.2">
      <c r="A1974" t="s">
        <v>616</v>
      </c>
      <c r="B1974" t="s">
        <v>617</v>
      </c>
      <c r="C1974" t="s">
        <v>618</v>
      </c>
      <c r="D1974" t="str">
        <f t="shared" si="30"/>
        <v>12</v>
      </c>
      <c r="E1974" t="s">
        <v>400</v>
      </c>
      <c r="F1974" t="s">
        <v>374</v>
      </c>
      <c r="G1974" s="5">
        <v>48</v>
      </c>
    </row>
    <row r="1975" spans="1:7" x14ac:dyDescent="0.2">
      <c r="A1975" t="s">
        <v>616</v>
      </c>
      <c r="B1975" t="s">
        <v>617</v>
      </c>
      <c r="C1975" t="s">
        <v>618</v>
      </c>
      <c r="D1975" t="str">
        <f t="shared" si="30"/>
        <v>12</v>
      </c>
      <c r="E1975" t="s">
        <v>502</v>
      </c>
      <c r="F1975" t="s">
        <v>374</v>
      </c>
      <c r="G1975" s="5">
        <v>2</v>
      </c>
    </row>
    <row r="1976" spans="1:7" x14ac:dyDescent="0.2">
      <c r="A1976" t="s">
        <v>616</v>
      </c>
      <c r="B1976" t="s">
        <v>617</v>
      </c>
      <c r="C1976" t="s">
        <v>618</v>
      </c>
      <c r="D1976" t="str">
        <f t="shared" si="30"/>
        <v>12</v>
      </c>
      <c r="E1976" t="s">
        <v>503</v>
      </c>
      <c r="F1976" t="s">
        <v>374</v>
      </c>
      <c r="G1976" s="5">
        <v>120</v>
      </c>
    </row>
    <row r="1977" spans="1:7" x14ac:dyDescent="0.2">
      <c r="A1977" t="s">
        <v>616</v>
      </c>
      <c r="B1977" t="s">
        <v>617</v>
      </c>
      <c r="C1977" t="s">
        <v>618</v>
      </c>
      <c r="D1977" t="str">
        <f t="shared" si="30"/>
        <v>12</v>
      </c>
      <c r="E1977" t="s">
        <v>401</v>
      </c>
      <c r="F1977" t="s">
        <v>374</v>
      </c>
      <c r="G1977" s="5">
        <v>18</v>
      </c>
    </row>
    <row r="1978" spans="1:7" x14ac:dyDescent="0.2">
      <c r="A1978" t="s">
        <v>616</v>
      </c>
      <c r="B1978" t="s">
        <v>617</v>
      </c>
      <c r="C1978" t="s">
        <v>618</v>
      </c>
      <c r="D1978" t="str">
        <f t="shared" si="30"/>
        <v>14</v>
      </c>
      <c r="E1978" t="s">
        <v>337</v>
      </c>
      <c r="F1978" t="s">
        <v>374</v>
      </c>
      <c r="G1978" s="5">
        <v>126</v>
      </c>
    </row>
    <row r="1979" spans="1:7" x14ac:dyDescent="0.2">
      <c r="A1979" t="s">
        <v>616</v>
      </c>
      <c r="B1979" t="s">
        <v>617</v>
      </c>
      <c r="C1979" t="s">
        <v>618</v>
      </c>
      <c r="D1979" t="str">
        <f t="shared" si="30"/>
        <v>14</v>
      </c>
      <c r="E1979" t="s">
        <v>338</v>
      </c>
      <c r="F1979" t="s">
        <v>374</v>
      </c>
      <c r="G1979" s="5">
        <v>-595</v>
      </c>
    </row>
    <row r="1980" spans="1:7" x14ac:dyDescent="0.2">
      <c r="A1980" t="s">
        <v>616</v>
      </c>
      <c r="B1980" t="s">
        <v>617</v>
      </c>
      <c r="C1980" t="s">
        <v>618</v>
      </c>
      <c r="D1980" t="str">
        <f t="shared" si="30"/>
        <v>16</v>
      </c>
      <c r="E1980" t="s">
        <v>443</v>
      </c>
      <c r="F1980" t="s">
        <v>374</v>
      </c>
      <c r="G1980" s="5">
        <v>-1300</v>
      </c>
    </row>
    <row r="1981" spans="1:7" x14ac:dyDescent="0.2">
      <c r="A1981" t="s">
        <v>616</v>
      </c>
      <c r="B1981" t="s">
        <v>617</v>
      </c>
      <c r="C1981" t="s">
        <v>618</v>
      </c>
      <c r="D1981" t="str">
        <f t="shared" si="30"/>
        <v>17</v>
      </c>
      <c r="E1981" t="s">
        <v>363</v>
      </c>
      <c r="F1981" t="s">
        <v>374</v>
      </c>
      <c r="G1981" s="5">
        <v>-600</v>
      </c>
    </row>
    <row r="1982" spans="1:7" x14ac:dyDescent="0.2">
      <c r="A1982" t="s">
        <v>616</v>
      </c>
      <c r="B1982" t="s">
        <v>617</v>
      </c>
      <c r="C1982" t="s">
        <v>618</v>
      </c>
      <c r="D1982" t="str">
        <f t="shared" si="30"/>
        <v>17</v>
      </c>
      <c r="E1982" t="s">
        <v>339</v>
      </c>
      <c r="F1982" t="s">
        <v>374</v>
      </c>
      <c r="G1982" s="5">
        <v>-825</v>
      </c>
    </row>
    <row r="1983" spans="1:7" x14ac:dyDescent="0.2">
      <c r="A1983" t="s">
        <v>616</v>
      </c>
      <c r="B1983" t="s">
        <v>617</v>
      </c>
      <c r="C1983" t="s">
        <v>619</v>
      </c>
      <c r="D1983" t="str">
        <f t="shared" si="30"/>
        <v>10</v>
      </c>
      <c r="E1983" t="s">
        <v>320</v>
      </c>
      <c r="F1983" t="s">
        <v>374</v>
      </c>
      <c r="G1983" s="5">
        <v>8915</v>
      </c>
    </row>
    <row r="1984" spans="1:7" x14ac:dyDescent="0.2">
      <c r="A1984" t="s">
        <v>616</v>
      </c>
      <c r="B1984" t="s">
        <v>617</v>
      </c>
      <c r="C1984" t="s">
        <v>619</v>
      </c>
      <c r="D1984" t="str">
        <f t="shared" si="30"/>
        <v>10</v>
      </c>
      <c r="E1984" t="s">
        <v>574</v>
      </c>
      <c r="F1984" t="s">
        <v>374</v>
      </c>
      <c r="G1984" s="5">
        <v>245</v>
      </c>
    </row>
    <row r="1985" spans="1:7" x14ac:dyDescent="0.2">
      <c r="A1985" t="s">
        <v>616</v>
      </c>
      <c r="B1985" t="s">
        <v>617</v>
      </c>
      <c r="C1985" t="s">
        <v>619</v>
      </c>
      <c r="D1985" t="str">
        <f t="shared" si="30"/>
        <v>10</v>
      </c>
      <c r="E1985" t="s">
        <v>486</v>
      </c>
      <c r="F1985" t="s">
        <v>374</v>
      </c>
      <c r="G1985" s="5">
        <v>170</v>
      </c>
    </row>
    <row r="1986" spans="1:7" x14ac:dyDescent="0.2">
      <c r="A1986" t="s">
        <v>616</v>
      </c>
      <c r="B1986" t="s">
        <v>617</v>
      </c>
      <c r="C1986" t="s">
        <v>619</v>
      </c>
      <c r="D1986" t="str">
        <f t="shared" si="30"/>
        <v>10</v>
      </c>
      <c r="E1986" t="s">
        <v>403</v>
      </c>
      <c r="F1986" t="s">
        <v>374</v>
      </c>
      <c r="G1986" s="5">
        <v>570</v>
      </c>
    </row>
    <row r="1987" spans="1:7" x14ac:dyDescent="0.2">
      <c r="A1987" t="s">
        <v>616</v>
      </c>
      <c r="B1987" t="s">
        <v>617</v>
      </c>
      <c r="C1987" t="s">
        <v>619</v>
      </c>
      <c r="D1987" t="str">
        <f t="shared" ref="D1987:D2050" si="31">LEFT(E1987,2)</f>
        <v>10</v>
      </c>
      <c r="E1987" t="s">
        <v>524</v>
      </c>
      <c r="F1987" t="s">
        <v>374</v>
      </c>
      <c r="G1987" s="5">
        <v>71</v>
      </c>
    </row>
    <row r="1988" spans="1:7" x14ac:dyDescent="0.2">
      <c r="A1988" t="s">
        <v>616</v>
      </c>
      <c r="B1988" t="s">
        <v>617</v>
      </c>
      <c r="C1988" t="s">
        <v>619</v>
      </c>
      <c r="D1988" t="str">
        <f t="shared" si="31"/>
        <v>10</v>
      </c>
      <c r="E1988" t="s">
        <v>575</v>
      </c>
      <c r="F1988" t="s">
        <v>374</v>
      </c>
      <c r="G1988" s="5">
        <v>75</v>
      </c>
    </row>
    <row r="1989" spans="1:7" x14ac:dyDescent="0.2">
      <c r="A1989" t="s">
        <v>616</v>
      </c>
      <c r="B1989" t="s">
        <v>617</v>
      </c>
      <c r="C1989" t="s">
        <v>619</v>
      </c>
      <c r="D1989" t="str">
        <f t="shared" si="31"/>
        <v>10</v>
      </c>
      <c r="E1989" t="s">
        <v>436</v>
      </c>
      <c r="F1989" t="s">
        <v>374</v>
      </c>
      <c r="G1989" s="5">
        <v>130</v>
      </c>
    </row>
    <row r="1990" spans="1:7" x14ac:dyDescent="0.2">
      <c r="A1990" t="s">
        <v>616</v>
      </c>
      <c r="B1990" t="s">
        <v>617</v>
      </c>
      <c r="C1990" t="s">
        <v>619</v>
      </c>
      <c r="D1990" t="str">
        <f t="shared" si="31"/>
        <v>10</v>
      </c>
      <c r="E1990" t="s">
        <v>437</v>
      </c>
      <c r="F1990" t="s">
        <v>374</v>
      </c>
      <c r="G1990" s="5">
        <v>100</v>
      </c>
    </row>
    <row r="1991" spans="1:7" x14ac:dyDescent="0.2">
      <c r="A1991" t="s">
        <v>616</v>
      </c>
      <c r="B1991" t="s">
        <v>617</v>
      </c>
      <c r="C1991" t="s">
        <v>619</v>
      </c>
      <c r="D1991" t="str">
        <f t="shared" si="31"/>
        <v>10</v>
      </c>
      <c r="E1991" t="s">
        <v>324</v>
      </c>
      <c r="F1991" t="s">
        <v>374</v>
      </c>
      <c r="G1991" s="5">
        <v>1644</v>
      </c>
    </row>
    <row r="1992" spans="1:7" x14ac:dyDescent="0.2">
      <c r="A1992" t="s">
        <v>616</v>
      </c>
      <c r="B1992" t="s">
        <v>617</v>
      </c>
      <c r="C1992" t="s">
        <v>619</v>
      </c>
      <c r="D1992" t="str">
        <f t="shared" si="31"/>
        <v>10</v>
      </c>
      <c r="E1992" t="s">
        <v>325</v>
      </c>
      <c r="F1992" t="s">
        <v>374</v>
      </c>
      <c r="G1992" s="5">
        <v>23</v>
      </c>
    </row>
    <row r="1993" spans="1:7" x14ac:dyDescent="0.2">
      <c r="A1993" t="s">
        <v>616</v>
      </c>
      <c r="B1993" t="s">
        <v>617</v>
      </c>
      <c r="C1993" t="s">
        <v>619</v>
      </c>
      <c r="D1993" t="str">
        <f t="shared" si="31"/>
        <v>10</v>
      </c>
      <c r="E1993" t="s">
        <v>326</v>
      </c>
      <c r="F1993" t="s">
        <v>374</v>
      </c>
      <c r="G1993" s="5">
        <v>1681</v>
      </c>
    </row>
    <row r="1994" spans="1:7" x14ac:dyDescent="0.2">
      <c r="A1994" t="s">
        <v>616</v>
      </c>
      <c r="B1994" t="s">
        <v>617</v>
      </c>
      <c r="C1994" t="s">
        <v>619</v>
      </c>
      <c r="D1994" t="str">
        <f t="shared" si="31"/>
        <v>11</v>
      </c>
      <c r="E1994" t="s">
        <v>344</v>
      </c>
      <c r="F1994" t="s">
        <v>374</v>
      </c>
      <c r="G1994" s="5">
        <v>6</v>
      </c>
    </row>
    <row r="1995" spans="1:7" x14ac:dyDescent="0.2">
      <c r="A1995" t="s">
        <v>616</v>
      </c>
      <c r="B1995" t="s">
        <v>617</v>
      </c>
      <c r="C1995" t="s">
        <v>619</v>
      </c>
      <c r="D1995" t="str">
        <f t="shared" si="31"/>
        <v>11</v>
      </c>
      <c r="E1995" t="s">
        <v>491</v>
      </c>
      <c r="F1995" t="s">
        <v>374</v>
      </c>
      <c r="G1995" s="5">
        <v>48</v>
      </c>
    </row>
    <row r="1996" spans="1:7" x14ac:dyDescent="0.2">
      <c r="A1996" t="s">
        <v>616</v>
      </c>
      <c r="B1996" t="s">
        <v>617</v>
      </c>
      <c r="C1996" t="s">
        <v>619</v>
      </c>
      <c r="D1996" t="str">
        <f t="shared" si="31"/>
        <v>11</v>
      </c>
      <c r="E1996" t="s">
        <v>605</v>
      </c>
      <c r="F1996" t="s">
        <v>374</v>
      </c>
      <c r="G1996" s="5">
        <v>40</v>
      </c>
    </row>
    <row r="1997" spans="1:7" x14ac:dyDescent="0.2">
      <c r="A1997" t="s">
        <v>616</v>
      </c>
      <c r="B1997" t="s">
        <v>617</v>
      </c>
      <c r="C1997" t="s">
        <v>619</v>
      </c>
      <c r="D1997" t="str">
        <f t="shared" si="31"/>
        <v>11</v>
      </c>
      <c r="E1997" t="s">
        <v>405</v>
      </c>
      <c r="F1997" t="s">
        <v>374</v>
      </c>
      <c r="G1997" s="5">
        <v>3</v>
      </c>
    </row>
    <row r="1998" spans="1:7" x14ac:dyDescent="0.2">
      <c r="A1998" t="s">
        <v>616</v>
      </c>
      <c r="B1998" t="s">
        <v>617</v>
      </c>
      <c r="C1998" t="s">
        <v>619</v>
      </c>
      <c r="D1998" t="str">
        <f t="shared" si="31"/>
        <v>11</v>
      </c>
      <c r="E1998" t="s">
        <v>327</v>
      </c>
      <c r="F1998" t="s">
        <v>374</v>
      </c>
      <c r="G1998" s="5">
        <v>3</v>
      </c>
    </row>
    <row r="1999" spans="1:7" x14ac:dyDescent="0.2">
      <c r="A1999" t="s">
        <v>616</v>
      </c>
      <c r="B1999" t="s">
        <v>617</v>
      </c>
      <c r="C1999" t="s">
        <v>619</v>
      </c>
      <c r="D1999" t="str">
        <f t="shared" si="31"/>
        <v>11</v>
      </c>
      <c r="E1999" t="s">
        <v>328</v>
      </c>
      <c r="F1999" t="s">
        <v>374</v>
      </c>
      <c r="G1999" s="5">
        <v>16</v>
      </c>
    </row>
    <row r="2000" spans="1:7" x14ac:dyDescent="0.2">
      <c r="A2000" t="s">
        <v>616</v>
      </c>
      <c r="B2000" t="s">
        <v>617</v>
      </c>
      <c r="C2000" t="s">
        <v>619</v>
      </c>
      <c r="D2000" t="str">
        <f t="shared" si="31"/>
        <v>11</v>
      </c>
      <c r="E2000" t="s">
        <v>392</v>
      </c>
      <c r="F2000" t="s">
        <v>374</v>
      </c>
      <c r="G2000" s="5">
        <v>3</v>
      </c>
    </row>
    <row r="2001" spans="1:7" x14ac:dyDescent="0.2">
      <c r="A2001" t="s">
        <v>616</v>
      </c>
      <c r="B2001" t="s">
        <v>617</v>
      </c>
      <c r="C2001" t="s">
        <v>619</v>
      </c>
      <c r="D2001" t="str">
        <f t="shared" si="31"/>
        <v>11</v>
      </c>
      <c r="E2001" t="s">
        <v>517</v>
      </c>
      <c r="F2001" t="s">
        <v>374</v>
      </c>
      <c r="G2001" s="5">
        <v>16</v>
      </c>
    </row>
    <row r="2002" spans="1:7" x14ac:dyDescent="0.2">
      <c r="A2002" t="s">
        <v>616</v>
      </c>
      <c r="B2002" t="s">
        <v>617</v>
      </c>
      <c r="C2002" t="s">
        <v>619</v>
      </c>
      <c r="D2002" t="str">
        <f t="shared" si="31"/>
        <v>11</v>
      </c>
      <c r="E2002" t="s">
        <v>360</v>
      </c>
      <c r="F2002" t="s">
        <v>374</v>
      </c>
      <c r="G2002" s="5">
        <v>14</v>
      </c>
    </row>
    <row r="2003" spans="1:7" x14ac:dyDescent="0.2">
      <c r="A2003" t="s">
        <v>616</v>
      </c>
      <c r="B2003" t="s">
        <v>617</v>
      </c>
      <c r="C2003" t="s">
        <v>619</v>
      </c>
      <c r="D2003" t="str">
        <f t="shared" si="31"/>
        <v>11</v>
      </c>
      <c r="E2003" t="s">
        <v>330</v>
      </c>
      <c r="F2003" t="s">
        <v>374</v>
      </c>
      <c r="G2003" s="5">
        <v>12</v>
      </c>
    </row>
    <row r="2004" spans="1:7" x14ac:dyDescent="0.2">
      <c r="A2004" t="s">
        <v>616</v>
      </c>
      <c r="B2004" t="s">
        <v>617</v>
      </c>
      <c r="C2004" t="s">
        <v>619</v>
      </c>
      <c r="D2004" t="str">
        <f t="shared" si="31"/>
        <v>11</v>
      </c>
      <c r="E2004" t="s">
        <v>331</v>
      </c>
      <c r="F2004" t="s">
        <v>374</v>
      </c>
      <c r="G2004" s="5">
        <v>5</v>
      </c>
    </row>
    <row r="2005" spans="1:7" x14ac:dyDescent="0.2">
      <c r="A2005" t="s">
        <v>616</v>
      </c>
      <c r="B2005" t="s">
        <v>617</v>
      </c>
      <c r="C2005" t="s">
        <v>619</v>
      </c>
      <c r="D2005" t="str">
        <f t="shared" si="31"/>
        <v>11</v>
      </c>
      <c r="E2005" t="s">
        <v>571</v>
      </c>
      <c r="F2005" t="s">
        <v>374</v>
      </c>
      <c r="G2005" s="5">
        <v>32</v>
      </c>
    </row>
    <row r="2006" spans="1:7" x14ac:dyDescent="0.2">
      <c r="A2006" t="s">
        <v>616</v>
      </c>
      <c r="B2006" t="s">
        <v>617</v>
      </c>
      <c r="C2006" t="s">
        <v>619</v>
      </c>
      <c r="D2006" t="str">
        <f t="shared" si="31"/>
        <v>11</v>
      </c>
      <c r="E2006" t="s">
        <v>407</v>
      </c>
      <c r="F2006" t="s">
        <v>374</v>
      </c>
      <c r="G2006" s="5">
        <v>48</v>
      </c>
    </row>
    <row r="2007" spans="1:7" x14ac:dyDescent="0.2">
      <c r="A2007" t="s">
        <v>616</v>
      </c>
      <c r="B2007" t="s">
        <v>617</v>
      </c>
      <c r="C2007" t="s">
        <v>619</v>
      </c>
      <c r="D2007" t="str">
        <f t="shared" si="31"/>
        <v>11</v>
      </c>
      <c r="E2007" t="s">
        <v>474</v>
      </c>
      <c r="F2007" t="s">
        <v>374</v>
      </c>
      <c r="G2007" s="5">
        <v>10</v>
      </c>
    </row>
    <row r="2008" spans="1:7" x14ac:dyDescent="0.2">
      <c r="A2008" t="s">
        <v>616</v>
      </c>
      <c r="B2008" t="s">
        <v>617</v>
      </c>
      <c r="C2008" t="s">
        <v>619</v>
      </c>
      <c r="D2008" t="str">
        <f t="shared" si="31"/>
        <v>11</v>
      </c>
      <c r="E2008" t="s">
        <v>347</v>
      </c>
      <c r="F2008" t="s">
        <v>374</v>
      </c>
      <c r="G2008" s="5">
        <v>90</v>
      </c>
    </row>
    <row r="2009" spans="1:7" x14ac:dyDescent="0.2">
      <c r="A2009" t="s">
        <v>616</v>
      </c>
      <c r="B2009" t="s">
        <v>617</v>
      </c>
      <c r="C2009" t="s">
        <v>619</v>
      </c>
      <c r="D2009" t="str">
        <f t="shared" si="31"/>
        <v>11</v>
      </c>
      <c r="E2009" t="s">
        <v>620</v>
      </c>
      <c r="F2009" t="s">
        <v>374</v>
      </c>
      <c r="G2009" s="5">
        <v>25</v>
      </c>
    </row>
    <row r="2010" spans="1:7" x14ac:dyDescent="0.2">
      <c r="A2010" t="s">
        <v>616</v>
      </c>
      <c r="B2010" t="s">
        <v>617</v>
      </c>
      <c r="C2010" t="s">
        <v>619</v>
      </c>
      <c r="D2010" t="str">
        <f t="shared" si="31"/>
        <v>11</v>
      </c>
      <c r="E2010" t="s">
        <v>335</v>
      </c>
      <c r="F2010" t="s">
        <v>374</v>
      </c>
      <c r="G2010" s="5">
        <v>31</v>
      </c>
    </row>
    <row r="2011" spans="1:7" x14ac:dyDescent="0.2">
      <c r="A2011" t="s">
        <v>616</v>
      </c>
      <c r="B2011" t="s">
        <v>617</v>
      </c>
      <c r="C2011" t="s">
        <v>619</v>
      </c>
      <c r="D2011" t="str">
        <f t="shared" si="31"/>
        <v>12</v>
      </c>
      <c r="E2011" t="s">
        <v>336</v>
      </c>
      <c r="F2011" t="s">
        <v>374</v>
      </c>
      <c r="G2011" s="5">
        <v>5</v>
      </c>
    </row>
    <row r="2012" spans="1:7" x14ac:dyDescent="0.2">
      <c r="A2012" t="s">
        <v>616</v>
      </c>
      <c r="B2012" t="s">
        <v>617</v>
      </c>
      <c r="C2012" t="s">
        <v>619</v>
      </c>
      <c r="D2012" t="str">
        <f t="shared" si="31"/>
        <v>12</v>
      </c>
      <c r="E2012" t="s">
        <v>606</v>
      </c>
      <c r="F2012" t="s">
        <v>374</v>
      </c>
      <c r="G2012" s="5">
        <v>4</v>
      </c>
    </row>
    <row r="2013" spans="1:7" x14ac:dyDescent="0.2">
      <c r="A2013" t="s">
        <v>616</v>
      </c>
      <c r="B2013" t="s">
        <v>617</v>
      </c>
      <c r="C2013" t="s">
        <v>619</v>
      </c>
      <c r="D2013" t="str">
        <f t="shared" si="31"/>
        <v>12</v>
      </c>
      <c r="E2013" t="s">
        <v>400</v>
      </c>
      <c r="F2013" t="s">
        <v>374</v>
      </c>
      <c r="G2013" s="5">
        <v>148</v>
      </c>
    </row>
    <row r="2014" spans="1:7" x14ac:dyDescent="0.2">
      <c r="A2014" t="s">
        <v>616</v>
      </c>
      <c r="B2014" t="s">
        <v>617</v>
      </c>
      <c r="C2014" t="s">
        <v>619</v>
      </c>
      <c r="D2014" t="str">
        <f t="shared" si="31"/>
        <v>12</v>
      </c>
      <c r="E2014" t="s">
        <v>502</v>
      </c>
      <c r="F2014" t="s">
        <v>374</v>
      </c>
      <c r="G2014" s="5">
        <v>2</v>
      </c>
    </row>
    <row r="2015" spans="1:7" x14ac:dyDescent="0.2">
      <c r="A2015" t="s">
        <v>616</v>
      </c>
      <c r="B2015" t="s">
        <v>617</v>
      </c>
      <c r="C2015" t="s">
        <v>619</v>
      </c>
      <c r="D2015" t="str">
        <f t="shared" si="31"/>
        <v>12</v>
      </c>
      <c r="E2015" t="s">
        <v>401</v>
      </c>
      <c r="F2015" t="s">
        <v>374</v>
      </c>
      <c r="G2015" s="5">
        <v>14</v>
      </c>
    </row>
    <row r="2016" spans="1:7" x14ac:dyDescent="0.2">
      <c r="A2016" t="s">
        <v>616</v>
      </c>
      <c r="B2016" t="s">
        <v>617</v>
      </c>
      <c r="C2016" t="s">
        <v>619</v>
      </c>
      <c r="D2016" t="str">
        <f t="shared" si="31"/>
        <v>12</v>
      </c>
      <c r="E2016" t="s">
        <v>621</v>
      </c>
      <c r="F2016" t="s">
        <v>374</v>
      </c>
      <c r="G2016" s="5">
        <v>270</v>
      </c>
    </row>
    <row r="2017" spans="1:7" x14ac:dyDescent="0.2">
      <c r="A2017" t="s">
        <v>616</v>
      </c>
      <c r="B2017" t="s">
        <v>617</v>
      </c>
      <c r="C2017" t="s">
        <v>619</v>
      </c>
      <c r="D2017" t="str">
        <f t="shared" si="31"/>
        <v>14</v>
      </c>
      <c r="E2017" t="s">
        <v>337</v>
      </c>
      <c r="F2017" t="s">
        <v>374</v>
      </c>
      <c r="G2017" s="5">
        <v>108</v>
      </c>
    </row>
    <row r="2018" spans="1:7" x14ac:dyDescent="0.2">
      <c r="A2018" t="s">
        <v>616</v>
      </c>
      <c r="B2018" t="s">
        <v>617</v>
      </c>
      <c r="C2018" t="s">
        <v>622</v>
      </c>
      <c r="D2018" t="str">
        <f t="shared" si="31"/>
        <v>10</v>
      </c>
      <c r="E2018" t="s">
        <v>320</v>
      </c>
      <c r="F2018" t="s">
        <v>374</v>
      </c>
      <c r="G2018" s="5">
        <v>12729</v>
      </c>
    </row>
    <row r="2019" spans="1:7" x14ac:dyDescent="0.2">
      <c r="A2019" t="s">
        <v>616</v>
      </c>
      <c r="B2019" t="s">
        <v>617</v>
      </c>
      <c r="C2019" t="s">
        <v>622</v>
      </c>
      <c r="D2019" t="str">
        <f t="shared" si="31"/>
        <v>10</v>
      </c>
      <c r="E2019" t="s">
        <v>574</v>
      </c>
      <c r="F2019" t="s">
        <v>374</v>
      </c>
      <c r="G2019" s="5">
        <v>390</v>
      </c>
    </row>
    <row r="2020" spans="1:7" x14ac:dyDescent="0.2">
      <c r="A2020" t="s">
        <v>616</v>
      </c>
      <c r="B2020" t="s">
        <v>617</v>
      </c>
      <c r="C2020" t="s">
        <v>622</v>
      </c>
      <c r="D2020" t="str">
        <f t="shared" si="31"/>
        <v>10</v>
      </c>
      <c r="E2020" t="s">
        <v>486</v>
      </c>
      <c r="F2020" t="s">
        <v>374</v>
      </c>
      <c r="G2020" s="5">
        <v>230</v>
      </c>
    </row>
    <row r="2021" spans="1:7" x14ac:dyDescent="0.2">
      <c r="A2021" t="s">
        <v>616</v>
      </c>
      <c r="B2021" t="s">
        <v>617</v>
      </c>
      <c r="C2021" t="s">
        <v>622</v>
      </c>
      <c r="D2021" t="str">
        <f t="shared" si="31"/>
        <v>10</v>
      </c>
      <c r="E2021" t="s">
        <v>403</v>
      </c>
      <c r="F2021" t="s">
        <v>374</v>
      </c>
      <c r="G2021" s="5">
        <v>764</v>
      </c>
    </row>
    <row r="2022" spans="1:7" x14ac:dyDescent="0.2">
      <c r="A2022" t="s">
        <v>616</v>
      </c>
      <c r="B2022" t="s">
        <v>617</v>
      </c>
      <c r="C2022" t="s">
        <v>622</v>
      </c>
      <c r="D2022" t="str">
        <f t="shared" si="31"/>
        <v>10</v>
      </c>
      <c r="E2022" t="s">
        <v>524</v>
      </c>
      <c r="F2022" t="s">
        <v>374</v>
      </c>
      <c r="G2022" s="5">
        <v>108</v>
      </c>
    </row>
    <row r="2023" spans="1:7" x14ac:dyDescent="0.2">
      <c r="A2023" t="s">
        <v>616</v>
      </c>
      <c r="B2023" t="s">
        <v>617</v>
      </c>
      <c r="C2023" t="s">
        <v>622</v>
      </c>
      <c r="D2023" t="str">
        <f t="shared" si="31"/>
        <v>10</v>
      </c>
      <c r="E2023" t="s">
        <v>575</v>
      </c>
      <c r="F2023" t="s">
        <v>374</v>
      </c>
      <c r="G2023" s="5">
        <v>95</v>
      </c>
    </row>
    <row r="2024" spans="1:7" x14ac:dyDescent="0.2">
      <c r="A2024" t="s">
        <v>616</v>
      </c>
      <c r="B2024" t="s">
        <v>617</v>
      </c>
      <c r="C2024" t="s">
        <v>622</v>
      </c>
      <c r="D2024" t="str">
        <f t="shared" si="31"/>
        <v>10</v>
      </c>
      <c r="E2024" t="s">
        <v>436</v>
      </c>
      <c r="F2024" t="s">
        <v>374</v>
      </c>
      <c r="G2024" s="5">
        <v>160</v>
      </c>
    </row>
    <row r="2025" spans="1:7" x14ac:dyDescent="0.2">
      <c r="A2025" t="s">
        <v>616</v>
      </c>
      <c r="B2025" t="s">
        <v>617</v>
      </c>
      <c r="C2025" t="s">
        <v>622</v>
      </c>
      <c r="D2025" t="str">
        <f t="shared" si="31"/>
        <v>10</v>
      </c>
      <c r="E2025" t="s">
        <v>437</v>
      </c>
      <c r="F2025" t="s">
        <v>374</v>
      </c>
      <c r="G2025" s="5">
        <v>140</v>
      </c>
    </row>
    <row r="2026" spans="1:7" x14ac:dyDescent="0.2">
      <c r="A2026" t="s">
        <v>616</v>
      </c>
      <c r="B2026" t="s">
        <v>617</v>
      </c>
      <c r="C2026" t="s">
        <v>622</v>
      </c>
      <c r="D2026" t="str">
        <f t="shared" si="31"/>
        <v>10</v>
      </c>
      <c r="E2026" t="s">
        <v>324</v>
      </c>
      <c r="F2026" t="s">
        <v>374</v>
      </c>
      <c r="G2026" s="5">
        <v>2339</v>
      </c>
    </row>
    <row r="2027" spans="1:7" x14ac:dyDescent="0.2">
      <c r="A2027" t="s">
        <v>616</v>
      </c>
      <c r="B2027" t="s">
        <v>617</v>
      </c>
      <c r="C2027" t="s">
        <v>622</v>
      </c>
      <c r="D2027" t="str">
        <f t="shared" si="31"/>
        <v>10</v>
      </c>
      <c r="E2027" t="s">
        <v>325</v>
      </c>
      <c r="F2027" t="s">
        <v>374</v>
      </c>
      <c r="G2027" s="5">
        <v>28</v>
      </c>
    </row>
    <row r="2028" spans="1:7" x14ac:dyDescent="0.2">
      <c r="A2028" t="s">
        <v>616</v>
      </c>
      <c r="B2028" t="s">
        <v>617</v>
      </c>
      <c r="C2028" t="s">
        <v>622</v>
      </c>
      <c r="D2028" t="str">
        <f t="shared" si="31"/>
        <v>10</v>
      </c>
      <c r="E2028" t="s">
        <v>326</v>
      </c>
      <c r="F2028" t="s">
        <v>374</v>
      </c>
      <c r="G2028" s="5">
        <v>2390</v>
      </c>
    </row>
    <row r="2029" spans="1:7" x14ac:dyDescent="0.2">
      <c r="A2029" t="s">
        <v>616</v>
      </c>
      <c r="B2029" t="s">
        <v>617</v>
      </c>
      <c r="C2029" t="s">
        <v>622</v>
      </c>
      <c r="D2029" t="str">
        <f t="shared" si="31"/>
        <v>11</v>
      </c>
      <c r="E2029" t="s">
        <v>344</v>
      </c>
      <c r="F2029" t="s">
        <v>374</v>
      </c>
      <c r="G2029" s="5">
        <v>6</v>
      </c>
    </row>
    <row r="2030" spans="1:7" x14ac:dyDescent="0.2">
      <c r="A2030" t="s">
        <v>616</v>
      </c>
      <c r="B2030" t="s">
        <v>617</v>
      </c>
      <c r="C2030" t="s">
        <v>622</v>
      </c>
      <c r="D2030" t="str">
        <f t="shared" si="31"/>
        <v>11</v>
      </c>
      <c r="E2030" t="s">
        <v>491</v>
      </c>
      <c r="F2030" t="s">
        <v>374</v>
      </c>
      <c r="G2030" s="5">
        <v>48</v>
      </c>
    </row>
    <row r="2031" spans="1:7" x14ac:dyDescent="0.2">
      <c r="A2031" t="s">
        <v>616</v>
      </c>
      <c r="B2031" t="s">
        <v>617</v>
      </c>
      <c r="C2031" t="s">
        <v>622</v>
      </c>
      <c r="D2031" t="str">
        <f t="shared" si="31"/>
        <v>11</v>
      </c>
      <c r="E2031" t="s">
        <v>605</v>
      </c>
      <c r="F2031" t="s">
        <v>374</v>
      </c>
      <c r="G2031" s="5">
        <v>40</v>
      </c>
    </row>
    <row r="2032" spans="1:7" x14ac:dyDescent="0.2">
      <c r="A2032" t="s">
        <v>616</v>
      </c>
      <c r="B2032" t="s">
        <v>617</v>
      </c>
      <c r="C2032" t="s">
        <v>622</v>
      </c>
      <c r="D2032" t="str">
        <f t="shared" si="31"/>
        <v>11</v>
      </c>
      <c r="E2032" t="s">
        <v>405</v>
      </c>
      <c r="F2032" t="s">
        <v>374</v>
      </c>
      <c r="G2032" s="5">
        <v>3</v>
      </c>
    </row>
    <row r="2033" spans="1:7" x14ac:dyDescent="0.2">
      <c r="A2033" t="s">
        <v>616</v>
      </c>
      <c r="B2033" t="s">
        <v>617</v>
      </c>
      <c r="C2033" t="s">
        <v>622</v>
      </c>
      <c r="D2033" t="str">
        <f t="shared" si="31"/>
        <v>11</v>
      </c>
      <c r="E2033" t="s">
        <v>327</v>
      </c>
      <c r="F2033" t="s">
        <v>374</v>
      </c>
      <c r="G2033" s="5">
        <v>3</v>
      </c>
    </row>
    <row r="2034" spans="1:7" x14ac:dyDescent="0.2">
      <c r="A2034" t="s">
        <v>616</v>
      </c>
      <c r="B2034" t="s">
        <v>617</v>
      </c>
      <c r="C2034" t="s">
        <v>622</v>
      </c>
      <c r="D2034" t="str">
        <f t="shared" si="31"/>
        <v>11</v>
      </c>
      <c r="E2034" t="s">
        <v>328</v>
      </c>
      <c r="F2034" t="s">
        <v>374</v>
      </c>
      <c r="G2034" s="5">
        <v>16</v>
      </c>
    </row>
    <row r="2035" spans="1:7" x14ac:dyDescent="0.2">
      <c r="A2035" t="s">
        <v>616</v>
      </c>
      <c r="B2035" t="s">
        <v>617</v>
      </c>
      <c r="C2035" t="s">
        <v>622</v>
      </c>
      <c r="D2035" t="str">
        <f t="shared" si="31"/>
        <v>11</v>
      </c>
      <c r="E2035" t="s">
        <v>392</v>
      </c>
      <c r="F2035" t="s">
        <v>374</v>
      </c>
      <c r="G2035" s="5">
        <v>4</v>
      </c>
    </row>
    <row r="2036" spans="1:7" x14ac:dyDescent="0.2">
      <c r="A2036" t="s">
        <v>616</v>
      </c>
      <c r="B2036" t="s">
        <v>617</v>
      </c>
      <c r="C2036" t="s">
        <v>622</v>
      </c>
      <c r="D2036" t="str">
        <f t="shared" si="31"/>
        <v>11</v>
      </c>
      <c r="E2036" t="s">
        <v>517</v>
      </c>
      <c r="F2036" t="s">
        <v>374</v>
      </c>
      <c r="G2036" s="5">
        <v>16</v>
      </c>
    </row>
    <row r="2037" spans="1:7" x14ac:dyDescent="0.2">
      <c r="A2037" t="s">
        <v>616</v>
      </c>
      <c r="B2037" t="s">
        <v>617</v>
      </c>
      <c r="C2037" t="s">
        <v>622</v>
      </c>
      <c r="D2037" t="str">
        <f t="shared" si="31"/>
        <v>11</v>
      </c>
      <c r="E2037" t="s">
        <v>360</v>
      </c>
      <c r="F2037" t="s">
        <v>374</v>
      </c>
      <c r="G2037" s="5">
        <v>16</v>
      </c>
    </row>
    <row r="2038" spans="1:7" x14ac:dyDescent="0.2">
      <c r="A2038" t="s">
        <v>616</v>
      </c>
      <c r="B2038" t="s">
        <v>617</v>
      </c>
      <c r="C2038" t="s">
        <v>622</v>
      </c>
      <c r="D2038" t="str">
        <f t="shared" si="31"/>
        <v>11</v>
      </c>
      <c r="E2038" t="s">
        <v>330</v>
      </c>
      <c r="F2038" t="s">
        <v>374</v>
      </c>
      <c r="G2038" s="5">
        <v>12</v>
      </c>
    </row>
    <row r="2039" spans="1:7" x14ac:dyDescent="0.2">
      <c r="A2039" t="s">
        <v>616</v>
      </c>
      <c r="B2039" t="s">
        <v>617</v>
      </c>
      <c r="C2039" t="s">
        <v>622</v>
      </c>
      <c r="D2039" t="str">
        <f t="shared" si="31"/>
        <v>11</v>
      </c>
      <c r="E2039" t="s">
        <v>331</v>
      </c>
      <c r="F2039" t="s">
        <v>374</v>
      </c>
      <c r="G2039" s="5">
        <v>5</v>
      </c>
    </row>
    <row r="2040" spans="1:7" x14ac:dyDescent="0.2">
      <c r="A2040" t="s">
        <v>616</v>
      </c>
      <c r="B2040" t="s">
        <v>617</v>
      </c>
      <c r="C2040" t="s">
        <v>622</v>
      </c>
      <c r="D2040" t="str">
        <f t="shared" si="31"/>
        <v>11</v>
      </c>
      <c r="E2040" t="s">
        <v>571</v>
      </c>
      <c r="F2040" t="s">
        <v>374</v>
      </c>
      <c r="G2040" s="5">
        <v>28</v>
      </c>
    </row>
    <row r="2041" spans="1:7" x14ac:dyDescent="0.2">
      <c r="A2041" t="s">
        <v>616</v>
      </c>
      <c r="B2041" t="s">
        <v>617</v>
      </c>
      <c r="C2041" t="s">
        <v>622</v>
      </c>
      <c r="D2041" t="str">
        <f t="shared" si="31"/>
        <v>11</v>
      </c>
      <c r="E2041" t="s">
        <v>407</v>
      </c>
      <c r="F2041" t="s">
        <v>374</v>
      </c>
      <c r="G2041" s="5">
        <v>40</v>
      </c>
    </row>
    <row r="2042" spans="1:7" x14ac:dyDescent="0.2">
      <c r="A2042" t="s">
        <v>616</v>
      </c>
      <c r="B2042" t="s">
        <v>617</v>
      </c>
      <c r="C2042" t="s">
        <v>622</v>
      </c>
      <c r="D2042" t="str">
        <f t="shared" si="31"/>
        <v>11</v>
      </c>
      <c r="E2042" t="s">
        <v>474</v>
      </c>
      <c r="F2042" t="s">
        <v>374</v>
      </c>
      <c r="G2042" s="5">
        <v>7</v>
      </c>
    </row>
    <row r="2043" spans="1:7" x14ac:dyDescent="0.2">
      <c r="A2043" t="s">
        <v>616</v>
      </c>
      <c r="B2043" t="s">
        <v>617</v>
      </c>
      <c r="C2043" t="s">
        <v>622</v>
      </c>
      <c r="D2043" t="str">
        <f t="shared" si="31"/>
        <v>11</v>
      </c>
      <c r="E2043" t="s">
        <v>620</v>
      </c>
      <c r="F2043" t="s">
        <v>374</v>
      </c>
      <c r="G2043" s="5">
        <v>25</v>
      </c>
    </row>
    <row r="2044" spans="1:7" x14ac:dyDescent="0.2">
      <c r="A2044" t="s">
        <v>616</v>
      </c>
      <c r="B2044" t="s">
        <v>617</v>
      </c>
      <c r="C2044" t="s">
        <v>622</v>
      </c>
      <c r="D2044" t="str">
        <f t="shared" si="31"/>
        <v>11</v>
      </c>
      <c r="E2044" t="s">
        <v>335</v>
      </c>
      <c r="F2044" t="s">
        <v>374</v>
      </c>
      <c r="G2044" s="5">
        <v>29</v>
      </c>
    </row>
    <row r="2045" spans="1:7" x14ac:dyDescent="0.2">
      <c r="A2045" t="s">
        <v>616</v>
      </c>
      <c r="B2045" t="s">
        <v>617</v>
      </c>
      <c r="C2045" t="s">
        <v>622</v>
      </c>
      <c r="D2045" t="str">
        <f t="shared" si="31"/>
        <v>12</v>
      </c>
      <c r="E2045" t="s">
        <v>336</v>
      </c>
      <c r="F2045" t="s">
        <v>374</v>
      </c>
      <c r="G2045" s="5">
        <v>5</v>
      </c>
    </row>
    <row r="2046" spans="1:7" x14ac:dyDescent="0.2">
      <c r="A2046" t="s">
        <v>616</v>
      </c>
      <c r="B2046" t="s">
        <v>617</v>
      </c>
      <c r="C2046" t="s">
        <v>622</v>
      </c>
      <c r="D2046" t="str">
        <f t="shared" si="31"/>
        <v>12</v>
      </c>
      <c r="E2046" t="s">
        <v>606</v>
      </c>
      <c r="F2046" t="s">
        <v>374</v>
      </c>
      <c r="G2046" s="5">
        <v>4</v>
      </c>
    </row>
    <row r="2047" spans="1:7" x14ac:dyDescent="0.2">
      <c r="A2047" t="s">
        <v>616</v>
      </c>
      <c r="B2047" t="s">
        <v>617</v>
      </c>
      <c r="C2047" t="s">
        <v>622</v>
      </c>
      <c r="D2047" t="str">
        <f t="shared" si="31"/>
        <v>12</v>
      </c>
      <c r="E2047" t="s">
        <v>400</v>
      </c>
      <c r="F2047" t="s">
        <v>374</v>
      </c>
      <c r="G2047" s="5">
        <v>104</v>
      </c>
    </row>
    <row r="2048" spans="1:7" x14ac:dyDescent="0.2">
      <c r="A2048" t="s">
        <v>616</v>
      </c>
      <c r="B2048" t="s">
        <v>617</v>
      </c>
      <c r="C2048" t="s">
        <v>622</v>
      </c>
      <c r="D2048" t="str">
        <f t="shared" si="31"/>
        <v>12</v>
      </c>
      <c r="E2048" t="s">
        <v>502</v>
      </c>
      <c r="F2048" t="s">
        <v>374</v>
      </c>
      <c r="G2048" s="5">
        <v>2</v>
      </c>
    </row>
    <row r="2049" spans="1:7" x14ac:dyDescent="0.2">
      <c r="A2049" t="s">
        <v>616</v>
      </c>
      <c r="B2049" t="s">
        <v>617</v>
      </c>
      <c r="C2049" t="s">
        <v>622</v>
      </c>
      <c r="D2049" t="str">
        <f t="shared" si="31"/>
        <v>12</v>
      </c>
      <c r="E2049" t="s">
        <v>401</v>
      </c>
      <c r="F2049" t="s">
        <v>374</v>
      </c>
      <c r="G2049" s="5">
        <v>14</v>
      </c>
    </row>
    <row r="2050" spans="1:7" x14ac:dyDescent="0.2">
      <c r="A2050" t="s">
        <v>616</v>
      </c>
      <c r="B2050" t="s">
        <v>617</v>
      </c>
      <c r="C2050" t="s">
        <v>622</v>
      </c>
      <c r="D2050" t="str">
        <f t="shared" si="31"/>
        <v>12</v>
      </c>
      <c r="E2050" t="s">
        <v>621</v>
      </c>
      <c r="F2050" t="s">
        <v>374</v>
      </c>
      <c r="G2050" s="5">
        <v>370</v>
      </c>
    </row>
    <row r="2051" spans="1:7" x14ac:dyDescent="0.2">
      <c r="A2051" t="s">
        <v>616</v>
      </c>
      <c r="B2051" t="s">
        <v>617</v>
      </c>
      <c r="C2051" t="s">
        <v>622</v>
      </c>
      <c r="D2051" t="str">
        <f t="shared" ref="D2051:D2114" si="32">LEFT(E2051,2)</f>
        <v>14</v>
      </c>
      <c r="E2051" t="s">
        <v>337</v>
      </c>
      <c r="F2051" t="s">
        <v>374</v>
      </c>
      <c r="G2051" s="5">
        <v>93</v>
      </c>
    </row>
    <row r="2052" spans="1:7" x14ac:dyDescent="0.2">
      <c r="A2052" t="s">
        <v>616</v>
      </c>
      <c r="B2052" t="s">
        <v>617</v>
      </c>
      <c r="C2052" t="s">
        <v>622</v>
      </c>
      <c r="D2052" t="str">
        <f t="shared" si="32"/>
        <v>14</v>
      </c>
      <c r="E2052" t="s">
        <v>362</v>
      </c>
      <c r="F2052" t="s">
        <v>374</v>
      </c>
      <c r="G2052" s="5">
        <v>0</v>
      </c>
    </row>
    <row r="2053" spans="1:7" x14ac:dyDescent="0.2">
      <c r="A2053" t="s">
        <v>616</v>
      </c>
      <c r="B2053" t="s">
        <v>617</v>
      </c>
      <c r="C2053" t="s">
        <v>623</v>
      </c>
      <c r="D2053" t="str">
        <f t="shared" si="32"/>
        <v>10</v>
      </c>
      <c r="E2053" t="s">
        <v>320</v>
      </c>
      <c r="F2053" t="s">
        <v>374</v>
      </c>
      <c r="G2053" s="5">
        <v>9170</v>
      </c>
    </row>
    <row r="2054" spans="1:7" x14ac:dyDescent="0.2">
      <c r="A2054" t="s">
        <v>616</v>
      </c>
      <c r="B2054" t="s">
        <v>617</v>
      </c>
      <c r="C2054" t="s">
        <v>623</v>
      </c>
      <c r="D2054" t="str">
        <f t="shared" si="32"/>
        <v>10</v>
      </c>
      <c r="E2054" t="s">
        <v>574</v>
      </c>
      <c r="F2054" t="s">
        <v>374</v>
      </c>
      <c r="G2054" s="5">
        <v>255</v>
      </c>
    </row>
    <row r="2055" spans="1:7" x14ac:dyDescent="0.2">
      <c r="A2055" t="s">
        <v>616</v>
      </c>
      <c r="B2055" t="s">
        <v>617</v>
      </c>
      <c r="C2055" t="s">
        <v>623</v>
      </c>
      <c r="D2055" t="str">
        <f t="shared" si="32"/>
        <v>10</v>
      </c>
      <c r="E2055" t="s">
        <v>486</v>
      </c>
      <c r="F2055" t="s">
        <v>374</v>
      </c>
      <c r="G2055" s="5">
        <v>177</v>
      </c>
    </row>
    <row r="2056" spans="1:7" x14ac:dyDescent="0.2">
      <c r="A2056" t="s">
        <v>616</v>
      </c>
      <c r="B2056" t="s">
        <v>617</v>
      </c>
      <c r="C2056" t="s">
        <v>623</v>
      </c>
      <c r="D2056" t="str">
        <f t="shared" si="32"/>
        <v>10</v>
      </c>
      <c r="E2056" t="s">
        <v>403</v>
      </c>
      <c r="F2056" t="s">
        <v>374</v>
      </c>
      <c r="G2056" s="5">
        <v>543</v>
      </c>
    </row>
    <row r="2057" spans="1:7" x14ac:dyDescent="0.2">
      <c r="A2057" t="s">
        <v>616</v>
      </c>
      <c r="B2057" t="s">
        <v>617</v>
      </c>
      <c r="C2057" t="s">
        <v>623</v>
      </c>
      <c r="D2057" t="str">
        <f t="shared" si="32"/>
        <v>10</v>
      </c>
      <c r="E2057" t="s">
        <v>524</v>
      </c>
      <c r="F2057" t="s">
        <v>374</v>
      </c>
      <c r="G2057" s="5">
        <v>71</v>
      </c>
    </row>
    <row r="2058" spans="1:7" x14ac:dyDescent="0.2">
      <c r="A2058" t="s">
        <v>616</v>
      </c>
      <c r="B2058" t="s">
        <v>617</v>
      </c>
      <c r="C2058" t="s">
        <v>623</v>
      </c>
      <c r="D2058" t="str">
        <f t="shared" si="32"/>
        <v>10</v>
      </c>
      <c r="E2058" t="s">
        <v>575</v>
      </c>
      <c r="F2058" t="s">
        <v>374</v>
      </c>
      <c r="G2058" s="5">
        <v>75</v>
      </c>
    </row>
    <row r="2059" spans="1:7" x14ac:dyDescent="0.2">
      <c r="A2059" t="s">
        <v>616</v>
      </c>
      <c r="B2059" t="s">
        <v>617</v>
      </c>
      <c r="C2059" t="s">
        <v>623</v>
      </c>
      <c r="D2059" t="str">
        <f t="shared" si="32"/>
        <v>10</v>
      </c>
      <c r="E2059" t="s">
        <v>436</v>
      </c>
      <c r="F2059" t="s">
        <v>374</v>
      </c>
      <c r="G2059" s="5">
        <v>130</v>
      </c>
    </row>
    <row r="2060" spans="1:7" x14ac:dyDescent="0.2">
      <c r="A2060" t="s">
        <v>616</v>
      </c>
      <c r="B2060" t="s">
        <v>617</v>
      </c>
      <c r="C2060" t="s">
        <v>623</v>
      </c>
      <c r="D2060" t="str">
        <f t="shared" si="32"/>
        <v>10</v>
      </c>
      <c r="E2060" t="s">
        <v>437</v>
      </c>
      <c r="F2060" t="s">
        <v>374</v>
      </c>
      <c r="G2060" s="5">
        <v>100</v>
      </c>
    </row>
    <row r="2061" spans="1:7" x14ac:dyDescent="0.2">
      <c r="A2061" t="s">
        <v>616</v>
      </c>
      <c r="B2061" t="s">
        <v>617</v>
      </c>
      <c r="C2061" t="s">
        <v>623</v>
      </c>
      <c r="D2061" t="str">
        <f t="shared" si="32"/>
        <v>10</v>
      </c>
      <c r="E2061" t="s">
        <v>324</v>
      </c>
      <c r="F2061" t="s">
        <v>374</v>
      </c>
      <c r="G2061" s="5">
        <v>1683</v>
      </c>
    </row>
    <row r="2062" spans="1:7" x14ac:dyDescent="0.2">
      <c r="A2062" t="s">
        <v>616</v>
      </c>
      <c r="B2062" t="s">
        <v>617</v>
      </c>
      <c r="C2062" t="s">
        <v>623</v>
      </c>
      <c r="D2062" t="str">
        <f t="shared" si="32"/>
        <v>10</v>
      </c>
      <c r="E2062" t="s">
        <v>325</v>
      </c>
      <c r="F2062" t="s">
        <v>374</v>
      </c>
      <c r="G2062" s="5">
        <v>23</v>
      </c>
    </row>
    <row r="2063" spans="1:7" x14ac:dyDescent="0.2">
      <c r="A2063" t="s">
        <v>616</v>
      </c>
      <c r="B2063" t="s">
        <v>617</v>
      </c>
      <c r="C2063" t="s">
        <v>623</v>
      </c>
      <c r="D2063" t="str">
        <f t="shared" si="32"/>
        <v>10</v>
      </c>
      <c r="E2063" t="s">
        <v>326</v>
      </c>
      <c r="F2063" t="s">
        <v>374</v>
      </c>
      <c r="G2063" s="5">
        <v>1721</v>
      </c>
    </row>
    <row r="2064" spans="1:7" x14ac:dyDescent="0.2">
      <c r="A2064" t="s">
        <v>616</v>
      </c>
      <c r="B2064" t="s">
        <v>617</v>
      </c>
      <c r="C2064" t="s">
        <v>623</v>
      </c>
      <c r="D2064" t="str">
        <f t="shared" si="32"/>
        <v>11</v>
      </c>
      <c r="E2064" t="s">
        <v>344</v>
      </c>
      <c r="F2064" t="s">
        <v>374</v>
      </c>
      <c r="G2064" s="5">
        <v>6</v>
      </c>
    </row>
    <row r="2065" spans="1:7" x14ac:dyDescent="0.2">
      <c r="A2065" t="s">
        <v>616</v>
      </c>
      <c r="B2065" t="s">
        <v>617</v>
      </c>
      <c r="C2065" t="s">
        <v>623</v>
      </c>
      <c r="D2065" t="str">
        <f t="shared" si="32"/>
        <v>11</v>
      </c>
      <c r="E2065" t="s">
        <v>491</v>
      </c>
      <c r="F2065" t="s">
        <v>374</v>
      </c>
      <c r="G2065" s="5">
        <v>48</v>
      </c>
    </row>
    <row r="2066" spans="1:7" x14ac:dyDescent="0.2">
      <c r="A2066" t="s">
        <v>616</v>
      </c>
      <c r="B2066" t="s">
        <v>617</v>
      </c>
      <c r="C2066" t="s">
        <v>623</v>
      </c>
      <c r="D2066" t="str">
        <f t="shared" si="32"/>
        <v>11</v>
      </c>
      <c r="E2066" t="s">
        <v>605</v>
      </c>
      <c r="F2066" t="s">
        <v>374</v>
      </c>
      <c r="G2066" s="5">
        <v>40</v>
      </c>
    </row>
    <row r="2067" spans="1:7" x14ac:dyDescent="0.2">
      <c r="A2067" t="s">
        <v>616</v>
      </c>
      <c r="B2067" t="s">
        <v>617</v>
      </c>
      <c r="C2067" t="s">
        <v>623</v>
      </c>
      <c r="D2067" t="str">
        <f t="shared" si="32"/>
        <v>11</v>
      </c>
      <c r="E2067" t="s">
        <v>405</v>
      </c>
      <c r="F2067" t="s">
        <v>374</v>
      </c>
      <c r="G2067" s="5">
        <v>3</v>
      </c>
    </row>
    <row r="2068" spans="1:7" x14ac:dyDescent="0.2">
      <c r="A2068" t="s">
        <v>616</v>
      </c>
      <c r="B2068" t="s">
        <v>617</v>
      </c>
      <c r="C2068" t="s">
        <v>623</v>
      </c>
      <c r="D2068" t="str">
        <f t="shared" si="32"/>
        <v>11</v>
      </c>
      <c r="E2068" t="s">
        <v>327</v>
      </c>
      <c r="F2068" t="s">
        <v>374</v>
      </c>
      <c r="G2068" s="5">
        <v>3</v>
      </c>
    </row>
    <row r="2069" spans="1:7" x14ac:dyDescent="0.2">
      <c r="A2069" t="s">
        <v>616</v>
      </c>
      <c r="B2069" t="s">
        <v>617</v>
      </c>
      <c r="C2069" t="s">
        <v>623</v>
      </c>
      <c r="D2069" t="str">
        <f t="shared" si="32"/>
        <v>11</v>
      </c>
      <c r="E2069" t="s">
        <v>328</v>
      </c>
      <c r="F2069" t="s">
        <v>374</v>
      </c>
      <c r="G2069" s="5">
        <v>16</v>
      </c>
    </row>
    <row r="2070" spans="1:7" x14ac:dyDescent="0.2">
      <c r="A2070" t="s">
        <v>616</v>
      </c>
      <c r="B2070" t="s">
        <v>617</v>
      </c>
      <c r="C2070" t="s">
        <v>623</v>
      </c>
      <c r="D2070" t="str">
        <f t="shared" si="32"/>
        <v>11</v>
      </c>
      <c r="E2070" t="s">
        <v>392</v>
      </c>
      <c r="F2070" t="s">
        <v>374</v>
      </c>
      <c r="G2070" s="5">
        <v>3</v>
      </c>
    </row>
    <row r="2071" spans="1:7" x14ac:dyDescent="0.2">
      <c r="A2071" t="s">
        <v>616</v>
      </c>
      <c r="B2071" t="s">
        <v>617</v>
      </c>
      <c r="C2071" t="s">
        <v>623</v>
      </c>
      <c r="D2071" t="str">
        <f t="shared" si="32"/>
        <v>11</v>
      </c>
      <c r="E2071" t="s">
        <v>517</v>
      </c>
      <c r="F2071" t="s">
        <v>374</v>
      </c>
      <c r="G2071" s="5">
        <v>16</v>
      </c>
    </row>
    <row r="2072" spans="1:7" x14ac:dyDescent="0.2">
      <c r="A2072" t="s">
        <v>616</v>
      </c>
      <c r="B2072" t="s">
        <v>617</v>
      </c>
      <c r="C2072" t="s">
        <v>623</v>
      </c>
      <c r="D2072" t="str">
        <f t="shared" si="32"/>
        <v>11</v>
      </c>
      <c r="E2072" t="s">
        <v>360</v>
      </c>
      <c r="F2072" t="s">
        <v>374</v>
      </c>
      <c r="G2072" s="5">
        <v>16</v>
      </c>
    </row>
    <row r="2073" spans="1:7" x14ac:dyDescent="0.2">
      <c r="A2073" t="s">
        <v>616</v>
      </c>
      <c r="B2073" t="s">
        <v>617</v>
      </c>
      <c r="C2073" t="s">
        <v>623</v>
      </c>
      <c r="D2073" t="str">
        <f t="shared" si="32"/>
        <v>11</v>
      </c>
      <c r="E2073" t="s">
        <v>330</v>
      </c>
      <c r="F2073" t="s">
        <v>374</v>
      </c>
      <c r="G2073" s="5">
        <v>12</v>
      </c>
    </row>
    <row r="2074" spans="1:7" x14ac:dyDescent="0.2">
      <c r="A2074" t="s">
        <v>616</v>
      </c>
      <c r="B2074" t="s">
        <v>617</v>
      </c>
      <c r="C2074" t="s">
        <v>623</v>
      </c>
      <c r="D2074" t="str">
        <f t="shared" si="32"/>
        <v>11</v>
      </c>
      <c r="E2074" t="s">
        <v>331</v>
      </c>
      <c r="F2074" t="s">
        <v>374</v>
      </c>
      <c r="G2074" s="5">
        <v>45</v>
      </c>
    </row>
    <row r="2075" spans="1:7" x14ac:dyDescent="0.2">
      <c r="A2075" t="s">
        <v>616</v>
      </c>
      <c r="B2075" t="s">
        <v>617</v>
      </c>
      <c r="C2075" t="s">
        <v>623</v>
      </c>
      <c r="D2075" t="str">
        <f t="shared" si="32"/>
        <v>11</v>
      </c>
      <c r="E2075" t="s">
        <v>571</v>
      </c>
      <c r="F2075" t="s">
        <v>374</v>
      </c>
      <c r="G2075" s="5">
        <v>48</v>
      </c>
    </row>
    <row r="2076" spans="1:7" x14ac:dyDescent="0.2">
      <c r="A2076" t="s">
        <v>616</v>
      </c>
      <c r="B2076" t="s">
        <v>617</v>
      </c>
      <c r="C2076" t="s">
        <v>623</v>
      </c>
      <c r="D2076" t="str">
        <f t="shared" si="32"/>
        <v>11</v>
      </c>
      <c r="E2076" t="s">
        <v>407</v>
      </c>
      <c r="F2076" t="s">
        <v>374</v>
      </c>
      <c r="G2076" s="5">
        <v>56</v>
      </c>
    </row>
    <row r="2077" spans="1:7" x14ac:dyDescent="0.2">
      <c r="A2077" t="s">
        <v>616</v>
      </c>
      <c r="B2077" t="s">
        <v>617</v>
      </c>
      <c r="C2077" t="s">
        <v>623</v>
      </c>
      <c r="D2077" t="str">
        <f t="shared" si="32"/>
        <v>11</v>
      </c>
      <c r="E2077" t="s">
        <v>335</v>
      </c>
      <c r="F2077" t="s">
        <v>374</v>
      </c>
      <c r="G2077" s="5">
        <v>30</v>
      </c>
    </row>
    <row r="2078" spans="1:7" x14ac:dyDescent="0.2">
      <c r="A2078" t="s">
        <v>616</v>
      </c>
      <c r="B2078" t="s">
        <v>617</v>
      </c>
      <c r="C2078" t="s">
        <v>623</v>
      </c>
      <c r="D2078" t="str">
        <f t="shared" si="32"/>
        <v>12</v>
      </c>
      <c r="E2078" t="s">
        <v>336</v>
      </c>
      <c r="F2078" t="s">
        <v>374</v>
      </c>
      <c r="G2078" s="5">
        <v>5</v>
      </c>
    </row>
    <row r="2079" spans="1:7" x14ac:dyDescent="0.2">
      <c r="A2079" t="s">
        <v>616</v>
      </c>
      <c r="B2079" t="s">
        <v>617</v>
      </c>
      <c r="C2079" t="s">
        <v>623</v>
      </c>
      <c r="D2079" t="str">
        <f t="shared" si="32"/>
        <v>12</v>
      </c>
      <c r="E2079" t="s">
        <v>606</v>
      </c>
      <c r="F2079" t="s">
        <v>374</v>
      </c>
      <c r="G2079" s="5">
        <v>4</v>
      </c>
    </row>
    <row r="2080" spans="1:7" x14ac:dyDescent="0.2">
      <c r="A2080" t="s">
        <v>616</v>
      </c>
      <c r="B2080" t="s">
        <v>617</v>
      </c>
      <c r="C2080" t="s">
        <v>623</v>
      </c>
      <c r="D2080" t="str">
        <f t="shared" si="32"/>
        <v>12</v>
      </c>
      <c r="E2080" t="s">
        <v>400</v>
      </c>
      <c r="F2080" t="s">
        <v>374</v>
      </c>
      <c r="G2080" s="5">
        <v>212</v>
      </c>
    </row>
    <row r="2081" spans="1:7" x14ac:dyDescent="0.2">
      <c r="A2081" t="s">
        <v>616</v>
      </c>
      <c r="B2081" t="s">
        <v>617</v>
      </c>
      <c r="C2081" t="s">
        <v>623</v>
      </c>
      <c r="D2081" t="str">
        <f t="shared" si="32"/>
        <v>12</v>
      </c>
      <c r="E2081" t="s">
        <v>502</v>
      </c>
      <c r="F2081" t="s">
        <v>374</v>
      </c>
      <c r="G2081" s="5">
        <v>2</v>
      </c>
    </row>
    <row r="2082" spans="1:7" x14ac:dyDescent="0.2">
      <c r="A2082" t="s">
        <v>616</v>
      </c>
      <c r="B2082" t="s">
        <v>617</v>
      </c>
      <c r="C2082" t="s">
        <v>623</v>
      </c>
      <c r="D2082" t="str">
        <f t="shared" si="32"/>
        <v>12</v>
      </c>
      <c r="E2082" t="s">
        <v>401</v>
      </c>
      <c r="F2082" t="s">
        <v>374</v>
      </c>
      <c r="G2082" s="5">
        <v>14</v>
      </c>
    </row>
    <row r="2083" spans="1:7" x14ac:dyDescent="0.2">
      <c r="A2083" t="s">
        <v>616</v>
      </c>
      <c r="B2083" t="s">
        <v>617</v>
      </c>
      <c r="C2083" t="s">
        <v>623</v>
      </c>
      <c r="D2083" t="str">
        <f t="shared" si="32"/>
        <v>12</v>
      </c>
      <c r="E2083" t="s">
        <v>621</v>
      </c>
      <c r="F2083" t="s">
        <v>374</v>
      </c>
      <c r="G2083" s="5">
        <v>270</v>
      </c>
    </row>
    <row r="2084" spans="1:7" x14ac:dyDescent="0.2">
      <c r="A2084" t="s">
        <v>616</v>
      </c>
      <c r="B2084" t="s">
        <v>617</v>
      </c>
      <c r="C2084" t="s">
        <v>623</v>
      </c>
      <c r="D2084" t="str">
        <f t="shared" si="32"/>
        <v>14</v>
      </c>
      <c r="E2084" t="s">
        <v>337</v>
      </c>
      <c r="F2084" t="s">
        <v>374</v>
      </c>
      <c r="G2084" s="5">
        <v>123</v>
      </c>
    </row>
    <row r="2085" spans="1:7" x14ac:dyDescent="0.2">
      <c r="A2085" t="s">
        <v>616</v>
      </c>
      <c r="B2085" t="s">
        <v>617</v>
      </c>
      <c r="C2085" t="s">
        <v>624</v>
      </c>
      <c r="D2085" t="str">
        <f t="shared" si="32"/>
        <v>10</v>
      </c>
      <c r="E2085" t="s">
        <v>320</v>
      </c>
      <c r="F2085" t="s">
        <v>374</v>
      </c>
      <c r="G2085" s="5">
        <v>5720</v>
      </c>
    </row>
    <row r="2086" spans="1:7" x14ac:dyDescent="0.2">
      <c r="A2086" t="s">
        <v>616</v>
      </c>
      <c r="B2086" t="s">
        <v>617</v>
      </c>
      <c r="C2086" t="s">
        <v>624</v>
      </c>
      <c r="D2086" t="str">
        <f t="shared" si="32"/>
        <v>10</v>
      </c>
      <c r="E2086" t="s">
        <v>574</v>
      </c>
      <c r="F2086" t="s">
        <v>374</v>
      </c>
      <c r="G2086" s="5">
        <v>130</v>
      </c>
    </row>
    <row r="2087" spans="1:7" x14ac:dyDescent="0.2">
      <c r="A2087" t="s">
        <v>616</v>
      </c>
      <c r="B2087" t="s">
        <v>617</v>
      </c>
      <c r="C2087" t="s">
        <v>624</v>
      </c>
      <c r="D2087" t="str">
        <f t="shared" si="32"/>
        <v>10</v>
      </c>
      <c r="E2087" t="s">
        <v>486</v>
      </c>
      <c r="F2087" t="s">
        <v>374</v>
      </c>
      <c r="G2087" s="5">
        <v>79</v>
      </c>
    </row>
    <row r="2088" spans="1:7" x14ac:dyDescent="0.2">
      <c r="A2088" t="s">
        <v>616</v>
      </c>
      <c r="B2088" t="s">
        <v>617</v>
      </c>
      <c r="C2088" t="s">
        <v>624</v>
      </c>
      <c r="D2088" t="str">
        <f t="shared" si="32"/>
        <v>10</v>
      </c>
      <c r="E2088" t="s">
        <v>403</v>
      </c>
      <c r="F2088" t="s">
        <v>374</v>
      </c>
      <c r="G2088" s="5">
        <v>357</v>
      </c>
    </row>
    <row r="2089" spans="1:7" x14ac:dyDescent="0.2">
      <c r="A2089" t="s">
        <v>616</v>
      </c>
      <c r="B2089" t="s">
        <v>617</v>
      </c>
      <c r="C2089" t="s">
        <v>624</v>
      </c>
      <c r="D2089" t="str">
        <f t="shared" si="32"/>
        <v>10</v>
      </c>
      <c r="E2089" t="s">
        <v>524</v>
      </c>
      <c r="F2089" t="s">
        <v>374</v>
      </c>
      <c r="G2089" s="5">
        <v>37</v>
      </c>
    </row>
    <row r="2090" spans="1:7" x14ac:dyDescent="0.2">
      <c r="A2090" t="s">
        <v>616</v>
      </c>
      <c r="B2090" t="s">
        <v>617</v>
      </c>
      <c r="C2090" t="s">
        <v>624</v>
      </c>
      <c r="D2090" t="str">
        <f t="shared" si="32"/>
        <v>10</v>
      </c>
      <c r="E2090" t="s">
        <v>575</v>
      </c>
      <c r="F2090" t="s">
        <v>374</v>
      </c>
      <c r="G2090" s="5">
        <v>35</v>
      </c>
    </row>
    <row r="2091" spans="1:7" x14ac:dyDescent="0.2">
      <c r="A2091" t="s">
        <v>616</v>
      </c>
      <c r="B2091" t="s">
        <v>617</v>
      </c>
      <c r="C2091" t="s">
        <v>624</v>
      </c>
      <c r="D2091" t="str">
        <f t="shared" si="32"/>
        <v>10</v>
      </c>
      <c r="E2091" t="s">
        <v>436</v>
      </c>
      <c r="F2091" t="s">
        <v>374</v>
      </c>
      <c r="G2091" s="5">
        <v>72</v>
      </c>
    </row>
    <row r="2092" spans="1:7" x14ac:dyDescent="0.2">
      <c r="A2092" t="s">
        <v>616</v>
      </c>
      <c r="B2092" t="s">
        <v>617</v>
      </c>
      <c r="C2092" t="s">
        <v>624</v>
      </c>
      <c r="D2092" t="str">
        <f t="shared" si="32"/>
        <v>10</v>
      </c>
      <c r="E2092" t="s">
        <v>437</v>
      </c>
      <c r="F2092" t="s">
        <v>374</v>
      </c>
      <c r="G2092" s="5">
        <v>60</v>
      </c>
    </row>
    <row r="2093" spans="1:7" x14ac:dyDescent="0.2">
      <c r="A2093" t="s">
        <v>616</v>
      </c>
      <c r="B2093" t="s">
        <v>617</v>
      </c>
      <c r="C2093" t="s">
        <v>624</v>
      </c>
      <c r="D2093" t="str">
        <f t="shared" si="32"/>
        <v>10</v>
      </c>
      <c r="E2093" t="s">
        <v>324</v>
      </c>
      <c r="F2093" t="s">
        <v>374</v>
      </c>
      <c r="G2093" s="5">
        <v>1038</v>
      </c>
    </row>
    <row r="2094" spans="1:7" x14ac:dyDescent="0.2">
      <c r="A2094" t="s">
        <v>616</v>
      </c>
      <c r="B2094" t="s">
        <v>617</v>
      </c>
      <c r="C2094" t="s">
        <v>624</v>
      </c>
      <c r="D2094" t="str">
        <f t="shared" si="32"/>
        <v>10</v>
      </c>
      <c r="E2094" t="s">
        <v>325</v>
      </c>
      <c r="F2094" t="s">
        <v>374</v>
      </c>
      <c r="G2094" s="5">
        <v>18</v>
      </c>
    </row>
    <row r="2095" spans="1:7" x14ac:dyDescent="0.2">
      <c r="A2095" t="s">
        <v>616</v>
      </c>
      <c r="B2095" t="s">
        <v>617</v>
      </c>
      <c r="C2095" t="s">
        <v>624</v>
      </c>
      <c r="D2095" t="str">
        <f t="shared" si="32"/>
        <v>10</v>
      </c>
      <c r="E2095" t="s">
        <v>326</v>
      </c>
      <c r="F2095" t="s">
        <v>374</v>
      </c>
      <c r="G2095" s="5">
        <v>1062</v>
      </c>
    </row>
    <row r="2096" spans="1:7" x14ac:dyDescent="0.2">
      <c r="A2096" t="s">
        <v>616</v>
      </c>
      <c r="B2096" t="s">
        <v>617</v>
      </c>
      <c r="C2096" t="s">
        <v>624</v>
      </c>
      <c r="D2096" t="str">
        <f t="shared" si="32"/>
        <v>11</v>
      </c>
      <c r="E2096" t="s">
        <v>344</v>
      </c>
      <c r="F2096" t="s">
        <v>374</v>
      </c>
      <c r="G2096" s="5">
        <v>5</v>
      </c>
    </row>
    <row r="2097" spans="1:7" x14ac:dyDescent="0.2">
      <c r="A2097" t="s">
        <v>616</v>
      </c>
      <c r="B2097" t="s">
        <v>617</v>
      </c>
      <c r="C2097" t="s">
        <v>624</v>
      </c>
      <c r="D2097" t="str">
        <f t="shared" si="32"/>
        <v>11</v>
      </c>
      <c r="E2097" t="s">
        <v>491</v>
      </c>
      <c r="F2097" t="s">
        <v>374</v>
      </c>
      <c r="G2097" s="5">
        <v>16</v>
      </c>
    </row>
    <row r="2098" spans="1:7" x14ac:dyDescent="0.2">
      <c r="A2098" t="s">
        <v>616</v>
      </c>
      <c r="B2098" t="s">
        <v>617</v>
      </c>
      <c r="C2098" t="s">
        <v>624</v>
      </c>
      <c r="D2098" t="str">
        <f t="shared" si="32"/>
        <v>11</v>
      </c>
      <c r="E2098" t="s">
        <v>605</v>
      </c>
      <c r="F2098" t="s">
        <v>374</v>
      </c>
      <c r="G2098" s="5">
        <v>24</v>
      </c>
    </row>
    <row r="2099" spans="1:7" x14ac:dyDescent="0.2">
      <c r="A2099" t="s">
        <v>616</v>
      </c>
      <c r="B2099" t="s">
        <v>617</v>
      </c>
      <c r="C2099" t="s">
        <v>624</v>
      </c>
      <c r="D2099" t="str">
        <f t="shared" si="32"/>
        <v>11</v>
      </c>
      <c r="E2099" t="s">
        <v>405</v>
      </c>
      <c r="F2099" t="s">
        <v>374</v>
      </c>
      <c r="G2099" s="5">
        <v>2</v>
      </c>
    </row>
    <row r="2100" spans="1:7" x14ac:dyDescent="0.2">
      <c r="A2100" t="s">
        <v>616</v>
      </c>
      <c r="B2100" t="s">
        <v>617</v>
      </c>
      <c r="C2100" t="s">
        <v>624</v>
      </c>
      <c r="D2100" t="str">
        <f t="shared" si="32"/>
        <v>11</v>
      </c>
      <c r="E2100" t="s">
        <v>327</v>
      </c>
      <c r="F2100" t="s">
        <v>374</v>
      </c>
      <c r="G2100" s="5">
        <v>2</v>
      </c>
    </row>
    <row r="2101" spans="1:7" x14ac:dyDescent="0.2">
      <c r="A2101" t="s">
        <v>616</v>
      </c>
      <c r="B2101" t="s">
        <v>617</v>
      </c>
      <c r="C2101" t="s">
        <v>624</v>
      </c>
      <c r="D2101" t="str">
        <f t="shared" si="32"/>
        <v>11</v>
      </c>
      <c r="E2101" t="s">
        <v>328</v>
      </c>
      <c r="F2101" t="s">
        <v>374</v>
      </c>
      <c r="G2101" s="5">
        <v>12</v>
      </c>
    </row>
    <row r="2102" spans="1:7" x14ac:dyDescent="0.2">
      <c r="A2102" t="s">
        <v>616</v>
      </c>
      <c r="B2102" t="s">
        <v>617</v>
      </c>
      <c r="C2102" t="s">
        <v>624</v>
      </c>
      <c r="D2102" t="str">
        <f t="shared" si="32"/>
        <v>11</v>
      </c>
      <c r="E2102" t="s">
        <v>392</v>
      </c>
      <c r="F2102" t="s">
        <v>374</v>
      </c>
      <c r="G2102" s="5">
        <v>2</v>
      </c>
    </row>
    <row r="2103" spans="1:7" x14ac:dyDescent="0.2">
      <c r="A2103" t="s">
        <v>616</v>
      </c>
      <c r="B2103" t="s">
        <v>617</v>
      </c>
      <c r="C2103" t="s">
        <v>624</v>
      </c>
      <c r="D2103" t="str">
        <f t="shared" si="32"/>
        <v>11</v>
      </c>
      <c r="E2103" t="s">
        <v>517</v>
      </c>
      <c r="F2103" t="s">
        <v>374</v>
      </c>
      <c r="G2103" s="5">
        <v>8</v>
      </c>
    </row>
    <row r="2104" spans="1:7" x14ac:dyDescent="0.2">
      <c r="A2104" t="s">
        <v>616</v>
      </c>
      <c r="B2104" t="s">
        <v>617</v>
      </c>
      <c r="C2104" t="s">
        <v>624</v>
      </c>
      <c r="D2104" t="str">
        <f t="shared" si="32"/>
        <v>11</v>
      </c>
      <c r="E2104" t="s">
        <v>360</v>
      </c>
      <c r="F2104" t="s">
        <v>374</v>
      </c>
      <c r="G2104" s="5">
        <v>8</v>
      </c>
    </row>
    <row r="2105" spans="1:7" x14ac:dyDescent="0.2">
      <c r="A2105" t="s">
        <v>616</v>
      </c>
      <c r="B2105" t="s">
        <v>617</v>
      </c>
      <c r="C2105" t="s">
        <v>624</v>
      </c>
      <c r="D2105" t="str">
        <f t="shared" si="32"/>
        <v>11</v>
      </c>
      <c r="E2105" t="s">
        <v>330</v>
      </c>
      <c r="F2105" t="s">
        <v>374</v>
      </c>
      <c r="G2105" s="5">
        <v>8</v>
      </c>
    </row>
    <row r="2106" spans="1:7" x14ac:dyDescent="0.2">
      <c r="A2106" t="s">
        <v>616</v>
      </c>
      <c r="B2106" t="s">
        <v>617</v>
      </c>
      <c r="C2106" t="s">
        <v>624</v>
      </c>
      <c r="D2106" t="str">
        <f t="shared" si="32"/>
        <v>11</v>
      </c>
      <c r="E2106" t="s">
        <v>331</v>
      </c>
      <c r="F2106" t="s">
        <v>374</v>
      </c>
      <c r="G2106" s="5">
        <v>55</v>
      </c>
    </row>
    <row r="2107" spans="1:7" x14ac:dyDescent="0.2">
      <c r="A2107" t="s">
        <v>616</v>
      </c>
      <c r="B2107" t="s">
        <v>617</v>
      </c>
      <c r="C2107" t="s">
        <v>624</v>
      </c>
      <c r="D2107" t="str">
        <f t="shared" si="32"/>
        <v>11</v>
      </c>
      <c r="E2107" t="s">
        <v>571</v>
      </c>
      <c r="F2107" t="s">
        <v>374</v>
      </c>
      <c r="G2107" s="5">
        <v>36</v>
      </c>
    </row>
    <row r="2108" spans="1:7" x14ac:dyDescent="0.2">
      <c r="A2108" t="s">
        <v>616</v>
      </c>
      <c r="B2108" t="s">
        <v>617</v>
      </c>
      <c r="C2108" t="s">
        <v>624</v>
      </c>
      <c r="D2108" t="str">
        <f t="shared" si="32"/>
        <v>11</v>
      </c>
      <c r="E2108" t="s">
        <v>407</v>
      </c>
      <c r="F2108" t="s">
        <v>374</v>
      </c>
      <c r="G2108" s="5">
        <v>40</v>
      </c>
    </row>
    <row r="2109" spans="1:7" x14ac:dyDescent="0.2">
      <c r="A2109" t="s">
        <v>616</v>
      </c>
      <c r="B2109" t="s">
        <v>617</v>
      </c>
      <c r="C2109" t="s">
        <v>624</v>
      </c>
      <c r="D2109" t="str">
        <f t="shared" si="32"/>
        <v>11</v>
      </c>
      <c r="E2109" t="s">
        <v>474</v>
      </c>
      <c r="F2109" t="s">
        <v>374</v>
      </c>
      <c r="G2109" s="5">
        <v>10</v>
      </c>
    </row>
    <row r="2110" spans="1:7" x14ac:dyDescent="0.2">
      <c r="A2110" t="s">
        <v>616</v>
      </c>
      <c r="B2110" t="s">
        <v>617</v>
      </c>
      <c r="C2110" t="s">
        <v>624</v>
      </c>
      <c r="D2110" t="str">
        <f t="shared" si="32"/>
        <v>11</v>
      </c>
      <c r="E2110" t="s">
        <v>335</v>
      </c>
      <c r="F2110" t="s">
        <v>374</v>
      </c>
      <c r="G2110" s="5">
        <v>15</v>
      </c>
    </row>
    <row r="2111" spans="1:7" x14ac:dyDescent="0.2">
      <c r="A2111" t="s">
        <v>616</v>
      </c>
      <c r="B2111" t="s">
        <v>617</v>
      </c>
      <c r="C2111" t="s">
        <v>624</v>
      </c>
      <c r="D2111" t="str">
        <f t="shared" si="32"/>
        <v>11</v>
      </c>
      <c r="E2111" t="s">
        <v>495</v>
      </c>
      <c r="F2111" t="s">
        <v>374</v>
      </c>
      <c r="G2111" s="5">
        <v>5</v>
      </c>
    </row>
    <row r="2112" spans="1:7" x14ac:dyDescent="0.2">
      <c r="A2112" t="s">
        <v>616</v>
      </c>
      <c r="B2112" t="s">
        <v>617</v>
      </c>
      <c r="C2112" t="s">
        <v>624</v>
      </c>
      <c r="D2112" t="str">
        <f t="shared" si="32"/>
        <v>12</v>
      </c>
      <c r="E2112" t="s">
        <v>336</v>
      </c>
      <c r="F2112" t="s">
        <v>374</v>
      </c>
      <c r="G2112" s="5">
        <v>3</v>
      </c>
    </row>
    <row r="2113" spans="1:7" x14ac:dyDescent="0.2">
      <c r="A2113" t="s">
        <v>616</v>
      </c>
      <c r="B2113" t="s">
        <v>617</v>
      </c>
      <c r="C2113" t="s">
        <v>624</v>
      </c>
      <c r="D2113" t="str">
        <f t="shared" si="32"/>
        <v>12</v>
      </c>
      <c r="E2113" t="s">
        <v>606</v>
      </c>
      <c r="F2113" t="s">
        <v>374</v>
      </c>
      <c r="G2113" s="5">
        <v>3</v>
      </c>
    </row>
    <row r="2114" spans="1:7" x14ac:dyDescent="0.2">
      <c r="A2114" t="s">
        <v>616</v>
      </c>
      <c r="B2114" t="s">
        <v>617</v>
      </c>
      <c r="C2114" t="s">
        <v>624</v>
      </c>
      <c r="D2114" t="str">
        <f t="shared" si="32"/>
        <v>12</v>
      </c>
      <c r="E2114" t="s">
        <v>400</v>
      </c>
      <c r="F2114" t="s">
        <v>374</v>
      </c>
      <c r="G2114" s="5">
        <v>136</v>
      </c>
    </row>
    <row r="2115" spans="1:7" x14ac:dyDescent="0.2">
      <c r="A2115" t="s">
        <v>616</v>
      </c>
      <c r="B2115" t="s">
        <v>617</v>
      </c>
      <c r="C2115" t="s">
        <v>624</v>
      </c>
      <c r="D2115" t="str">
        <f t="shared" ref="D2115:D2178" si="33">LEFT(E2115,2)</f>
        <v>12</v>
      </c>
      <c r="E2115" t="s">
        <v>502</v>
      </c>
      <c r="F2115" t="s">
        <v>374</v>
      </c>
      <c r="G2115" s="5">
        <v>2</v>
      </c>
    </row>
    <row r="2116" spans="1:7" x14ac:dyDescent="0.2">
      <c r="A2116" t="s">
        <v>616</v>
      </c>
      <c r="B2116" t="s">
        <v>617</v>
      </c>
      <c r="C2116" t="s">
        <v>624</v>
      </c>
      <c r="D2116" t="str">
        <f t="shared" si="33"/>
        <v>12</v>
      </c>
      <c r="E2116" t="s">
        <v>401</v>
      </c>
      <c r="F2116" t="s">
        <v>374</v>
      </c>
      <c r="G2116" s="5">
        <v>6</v>
      </c>
    </row>
    <row r="2117" spans="1:7" x14ac:dyDescent="0.2">
      <c r="A2117" t="s">
        <v>616</v>
      </c>
      <c r="B2117" t="s">
        <v>617</v>
      </c>
      <c r="C2117" t="s">
        <v>624</v>
      </c>
      <c r="D2117" t="str">
        <f t="shared" si="33"/>
        <v>12</v>
      </c>
      <c r="E2117" t="s">
        <v>621</v>
      </c>
      <c r="F2117" t="s">
        <v>374</v>
      </c>
      <c r="G2117" s="5">
        <v>150</v>
      </c>
    </row>
    <row r="2118" spans="1:7" x14ac:dyDescent="0.2">
      <c r="A2118" t="s">
        <v>616</v>
      </c>
      <c r="B2118" t="s">
        <v>617</v>
      </c>
      <c r="C2118" t="s">
        <v>624</v>
      </c>
      <c r="D2118" t="str">
        <f t="shared" si="33"/>
        <v>14</v>
      </c>
      <c r="E2118" t="s">
        <v>337</v>
      </c>
      <c r="F2118" t="s">
        <v>374</v>
      </c>
      <c r="G2118" s="5">
        <v>79</v>
      </c>
    </row>
    <row r="2119" spans="1:7" x14ac:dyDescent="0.2">
      <c r="A2119" t="s">
        <v>616</v>
      </c>
      <c r="B2119" t="s">
        <v>617</v>
      </c>
      <c r="C2119" t="s">
        <v>625</v>
      </c>
      <c r="D2119" t="str">
        <f t="shared" si="33"/>
        <v>10</v>
      </c>
      <c r="E2119" t="s">
        <v>320</v>
      </c>
      <c r="F2119" t="s">
        <v>374</v>
      </c>
      <c r="G2119" s="5">
        <v>7412</v>
      </c>
    </row>
    <row r="2120" spans="1:7" x14ac:dyDescent="0.2">
      <c r="A2120" t="s">
        <v>616</v>
      </c>
      <c r="B2120" t="s">
        <v>617</v>
      </c>
      <c r="C2120" t="s">
        <v>625</v>
      </c>
      <c r="D2120" t="str">
        <f t="shared" si="33"/>
        <v>10</v>
      </c>
      <c r="E2120" t="s">
        <v>574</v>
      </c>
      <c r="F2120" t="s">
        <v>374</v>
      </c>
      <c r="G2120" s="5">
        <v>180</v>
      </c>
    </row>
    <row r="2121" spans="1:7" x14ac:dyDescent="0.2">
      <c r="A2121" t="s">
        <v>616</v>
      </c>
      <c r="B2121" t="s">
        <v>617</v>
      </c>
      <c r="C2121" t="s">
        <v>625</v>
      </c>
      <c r="D2121" t="str">
        <f t="shared" si="33"/>
        <v>10</v>
      </c>
      <c r="E2121" t="s">
        <v>486</v>
      </c>
      <c r="F2121" t="s">
        <v>374</v>
      </c>
      <c r="G2121" s="5">
        <v>159</v>
      </c>
    </row>
    <row r="2122" spans="1:7" x14ac:dyDescent="0.2">
      <c r="A2122" t="s">
        <v>616</v>
      </c>
      <c r="B2122" t="s">
        <v>617</v>
      </c>
      <c r="C2122" t="s">
        <v>625</v>
      </c>
      <c r="D2122" t="str">
        <f t="shared" si="33"/>
        <v>10</v>
      </c>
      <c r="E2122" t="s">
        <v>403</v>
      </c>
      <c r="F2122" t="s">
        <v>374</v>
      </c>
      <c r="G2122" s="5">
        <v>417</v>
      </c>
    </row>
    <row r="2123" spans="1:7" x14ac:dyDescent="0.2">
      <c r="A2123" t="s">
        <v>616</v>
      </c>
      <c r="B2123" t="s">
        <v>617</v>
      </c>
      <c r="C2123" t="s">
        <v>625</v>
      </c>
      <c r="D2123" t="str">
        <f t="shared" si="33"/>
        <v>10</v>
      </c>
      <c r="E2123" t="s">
        <v>524</v>
      </c>
      <c r="F2123" t="s">
        <v>374</v>
      </c>
      <c r="G2123" s="5">
        <v>64</v>
      </c>
    </row>
    <row r="2124" spans="1:7" x14ac:dyDescent="0.2">
      <c r="A2124" t="s">
        <v>616</v>
      </c>
      <c r="B2124" t="s">
        <v>617</v>
      </c>
      <c r="C2124" t="s">
        <v>625</v>
      </c>
      <c r="D2124" t="str">
        <f t="shared" si="33"/>
        <v>10</v>
      </c>
      <c r="E2124" t="s">
        <v>575</v>
      </c>
      <c r="F2124" t="s">
        <v>374</v>
      </c>
      <c r="G2124" s="5">
        <v>65</v>
      </c>
    </row>
    <row r="2125" spans="1:7" x14ac:dyDescent="0.2">
      <c r="A2125" t="s">
        <v>616</v>
      </c>
      <c r="B2125" t="s">
        <v>617</v>
      </c>
      <c r="C2125" t="s">
        <v>625</v>
      </c>
      <c r="D2125" t="str">
        <f t="shared" si="33"/>
        <v>10</v>
      </c>
      <c r="E2125" t="s">
        <v>436</v>
      </c>
      <c r="F2125" t="s">
        <v>374</v>
      </c>
      <c r="G2125" s="5">
        <v>102</v>
      </c>
    </row>
    <row r="2126" spans="1:7" x14ac:dyDescent="0.2">
      <c r="A2126" t="s">
        <v>616</v>
      </c>
      <c r="B2126" t="s">
        <v>617</v>
      </c>
      <c r="C2126" t="s">
        <v>625</v>
      </c>
      <c r="D2126" t="str">
        <f t="shared" si="33"/>
        <v>10</v>
      </c>
      <c r="E2126" t="s">
        <v>437</v>
      </c>
      <c r="F2126" t="s">
        <v>374</v>
      </c>
      <c r="G2126" s="5">
        <v>80</v>
      </c>
    </row>
    <row r="2127" spans="1:7" x14ac:dyDescent="0.2">
      <c r="A2127" t="s">
        <v>616</v>
      </c>
      <c r="B2127" t="s">
        <v>617</v>
      </c>
      <c r="C2127" t="s">
        <v>625</v>
      </c>
      <c r="D2127" t="str">
        <f t="shared" si="33"/>
        <v>10</v>
      </c>
      <c r="E2127" t="s">
        <v>324</v>
      </c>
      <c r="F2127" t="s">
        <v>374</v>
      </c>
      <c r="G2127" s="5">
        <v>1357</v>
      </c>
    </row>
    <row r="2128" spans="1:7" x14ac:dyDescent="0.2">
      <c r="A2128" t="s">
        <v>616</v>
      </c>
      <c r="B2128" t="s">
        <v>617</v>
      </c>
      <c r="C2128" t="s">
        <v>625</v>
      </c>
      <c r="D2128" t="str">
        <f t="shared" si="33"/>
        <v>10</v>
      </c>
      <c r="E2128" t="s">
        <v>325</v>
      </c>
      <c r="F2128" t="s">
        <v>374</v>
      </c>
      <c r="G2128" s="5">
        <v>20</v>
      </c>
    </row>
    <row r="2129" spans="1:7" x14ac:dyDescent="0.2">
      <c r="A2129" t="s">
        <v>616</v>
      </c>
      <c r="B2129" t="s">
        <v>617</v>
      </c>
      <c r="C2129" t="s">
        <v>625</v>
      </c>
      <c r="D2129" t="str">
        <f t="shared" si="33"/>
        <v>10</v>
      </c>
      <c r="E2129" t="s">
        <v>326</v>
      </c>
      <c r="F2129" t="s">
        <v>374</v>
      </c>
      <c r="G2129" s="5">
        <v>1387</v>
      </c>
    </row>
    <row r="2130" spans="1:7" x14ac:dyDescent="0.2">
      <c r="A2130" t="s">
        <v>616</v>
      </c>
      <c r="B2130" t="s">
        <v>617</v>
      </c>
      <c r="C2130" t="s">
        <v>625</v>
      </c>
      <c r="D2130" t="str">
        <f t="shared" si="33"/>
        <v>11</v>
      </c>
      <c r="E2130" t="s">
        <v>344</v>
      </c>
      <c r="F2130" t="s">
        <v>374</v>
      </c>
      <c r="G2130" s="5">
        <v>6</v>
      </c>
    </row>
    <row r="2131" spans="1:7" x14ac:dyDescent="0.2">
      <c r="A2131" t="s">
        <v>616</v>
      </c>
      <c r="B2131" t="s">
        <v>617</v>
      </c>
      <c r="C2131" t="s">
        <v>625</v>
      </c>
      <c r="D2131" t="str">
        <f t="shared" si="33"/>
        <v>11</v>
      </c>
      <c r="E2131" t="s">
        <v>491</v>
      </c>
      <c r="F2131" t="s">
        <v>374</v>
      </c>
      <c r="G2131" s="5">
        <v>32</v>
      </c>
    </row>
    <row r="2132" spans="1:7" x14ac:dyDescent="0.2">
      <c r="A2132" t="s">
        <v>616</v>
      </c>
      <c r="B2132" t="s">
        <v>617</v>
      </c>
      <c r="C2132" t="s">
        <v>625</v>
      </c>
      <c r="D2132" t="str">
        <f t="shared" si="33"/>
        <v>11</v>
      </c>
      <c r="E2132" t="s">
        <v>605</v>
      </c>
      <c r="F2132" t="s">
        <v>374</v>
      </c>
      <c r="G2132" s="5">
        <v>40</v>
      </c>
    </row>
    <row r="2133" spans="1:7" x14ac:dyDescent="0.2">
      <c r="A2133" t="s">
        <v>616</v>
      </c>
      <c r="B2133" t="s">
        <v>617</v>
      </c>
      <c r="C2133" t="s">
        <v>625</v>
      </c>
      <c r="D2133" t="str">
        <f t="shared" si="33"/>
        <v>11</v>
      </c>
      <c r="E2133" t="s">
        <v>405</v>
      </c>
      <c r="F2133" t="s">
        <v>374</v>
      </c>
      <c r="G2133" s="5">
        <v>3</v>
      </c>
    </row>
    <row r="2134" spans="1:7" x14ac:dyDescent="0.2">
      <c r="A2134" t="s">
        <v>616</v>
      </c>
      <c r="B2134" t="s">
        <v>617</v>
      </c>
      <c r="C2134" t="s">
        <v>625</v>
      </c>
      <c r="D2134" t="str">
        <f t="shared" si="33"/>
        <v>11</v>
      </c>
      <c r="E2134" t="s">
        <v>327</v>
      </c>
      <c r="F2134" t="s">
        <v>374</v>
      </c>
      <c r="G2134" s="5">
        <v>3</v>
      </c>
    </row>
    <row r="2135" spans="1:7" x14ac:dyDescent="0.2">
      <c r="A2135" t="s">
        <v>616</v>
      </c>
      <c r="B2135" t="s">
        <v>617</v>
      </c>
      <c r="C2135" t="s">
        <v>625</v>
      </c>
      <c r="D2135" t="str">
        <f t="shared" si="33"/>
        <v>11</v>
      </c>
      <c r="E2135" t="s">
        <v>328</v>
      </c>
      <c r="F2135" t="s">
        <v>374</v>
      </c>
      <c r="G2135" s="5">
        <v>16</v>
      </c>
    </row>
    <row r="2136" spans="1:7" x14ac:dyDescent="0.2">
      <c r="A2136" t="s">
        <v>616</v>
      </c>
      <c r="B2136" t="s">
        <v>617</v>
      </c>
      <c r="C2136" t="s">
        <v>625</v>
      </c>
      <c r="D2136" t="str">
        <f t="shared" si="33"/>
        <v>11</v>
      </c>
      <c r="E2136" t="s">
        <v>392</v>
      </c>
      <c r="F2136" t="s">
        <v>374</v>
      </c>
      <c r="G2136" s="5">
        <v>3</v>
      </c>
    </row>
    <row r="2137" spans="1:7" x14ac:dyDescent="0.2">
      <c r="A2137" t="s">
        <v>616</v>
      </c>
      <c r="B2137" t="s">
        <v>617</v>
      </c>
      <c r="C2137" t="s">
        <v>625</v>
      </c>
      <c r="D2137" t="str">
        <f t="shared" si="33"/>
        <v>11</v>
      </c>
      <c r="E2137" t="s">
        <v>517</v>
      </c>
      <c r="F2137" t="s">
        <v>374</v>
      </c>
      <c r="G2137" s="5">
        <v>12</v>
      </c>
    </row>
    <row r="2138" spans="1:7" x14ac:dyDescent="0.2">
      <c r="A2138" t="s">
        <v>616</v>
      </c>
      <c r="B2138" t="s">
        <v>617</v>
      </c>
      <c r="C2138" t="s">
        <v>625</v>
      </c>
      <c r="D2138" t="str">
        <f t="shared" si="33"/>
        <v>11</v>
      </c>
      <c r="E2138" t="s">
        <v>360</v>
      </c>
      <c r="F2138" t="s">
        <v>374</v>
      </c>
      <c r="G2138" s="5">
        <v>16</v>
      </c>
    </row>
    <row r="2139" spans="1:7" x14ac:dyDescent="0.2">
      <c r="A2139" t="s">
        <v>616</v>
      </c>
      <c r="B2139" t="s">
        <v>617</v>
      </c>
      <c r="C2139" t="s">
        <v>625</v>
      </c>
      <c r="D2139" t="str">
        <f t="shared" si="33"/>
        <v>11</v>
      </c>
      <c r="E2139" t="s">
        <v>330</v>
      </c>
      <c r="F2139" t="s">
        <v>374</v>
      </c>
      <c r="G2139" s="5">
        <v>12</v>
      </c>
    </row>
    <row r="2140" spans="1:7" x14ac:dyDescent="0.2">
      <c r="A2140" t="s">
        <v>616</v>
      </c>
      <c r="B2140" t="s">
        <v>617</v>
      </c>
      <c r="C2140" t="s">
        <v>625</v>
      </c>
      <c r="D2140" t="str">
        <f t="shared" si="33"/>
        <v>11</v>
      </c>
      <c r="E2140" t="s">
        <v>331</v>
      </c>
      <c r="F2140" t="s">
        <v>374</v>
      </c>
      <c r="G2140" s="5">
        <v>5</v>
      </c>
    </row>
    <row r="2141" spans="1:7" x14ac:dyDescent="0.2">
      <c r="A2141" t="s">
        <v>616</v>
      </c>
      <c r="B2141" t="s">
        <v>617</v>
      </c>
      <c r="C2141" t="s">
        <v>625</v>
      </c>
      <c r="D2141" t="str">
        <f t="shared" si="33"/>
        <v>11</v>
      </c>
      <c r="E2141" t="s">
        <v>571</v>
      </c>
      <c r="F2141" t="s">
        <v>374</v>
      </c>
      <c r="G2141" s="5">
        <v>64</v>
      </c>
    </row>
    <row r="2142" spans="1:7" x14ac:dyDescent="0.2">
      <c r="A2142" t="s">
        <v>616</v>
      </c>
      <c r="B2142" t="s">
        <v>617</v>
      </c>
      <c r="C2142" t="s">
        <v>625</v>
      </c>
      <c r="D2142" t="str">
        <f t="shared" si="33"/>
        <v>11</v>
      </c>
      <c r="E2142" t="s">
        <v>407</v>
      </c>
      <c r="F2142" t="s">
        <v>374</v>
      </c>
      <c r="G2142" s="5">
        <v>56</v>
      </c>
    </row>
    <row r="2143" spans="1:7" x14ac:dyDescent="0.2">
      <c r="A2143" t="s">
        <v>616</v>
      </c>
      <c r="B2143" t="s">
        <v>617</v>
      </c>
      <c r="C2143" t="s">
        <v>625</v>
      </c>
      <c r="D2143" t="str">
        <f t="shared" si="33"/>
        <v>11</v>
      </c>
      <c r="E2143" t="s">
        <v>474</v>
      </c>
      <c r="F2143" t="s">
        <v>374</v>
      </c>
      <c r="G2143" s="5">
        <v>10</v>
      </c>
    </row>
    <row r="2144" spans="1:7" x14ac:dyDescent="0.2">
      <c r="A2144" t="s">
        <v>616</v>
      </c>
      <c r="B2144" t="s">
        <v>617</v>
      </c>
      <c r="C2144" t="s">
        <v>625</v>
      </c>
      <c r="D2144" t="str">
        <f t="shared" si="33"/>
        <v>11</v>
      </c>
      <c r="E2144" t="s">
        <v>335</v>
      </c>
      <c r="F2144" t="s">
        <v>374</v>
      </c>
      <c r="G2144" s="5">
        <v>30</v>
      </c>
    </row>
    <row r="2145" spans="1:7" x14ac:dyDescent="0.2">
      <c r="A2145" t="s">
        <v>616</v>
      </c>
      <c r="B2145" t="s">
        <v>617</v>
      </c>
      <c r="C2145" t="s">
        <v>625</v>
      </c>
      <c r="D2145" t="str">
        <f t="shared" si="33"/>
        <v>11</v>
      </c>
      <c r="E2145" t="s">
        <v>495</v>
      </c>
      <c r="F2145" t="s">
        <v>374</v>
      </c>
      <c r="G2145" s="5">
        <v>5</v>
      </c>
    </row>
    <row r="2146" spans="1:7" x14ac:dyDescent="0.2">
      <c r="A2146" t="s">
        <v>616</v>
      </c>
      <c r="B2146" t="s">
        <v>617</v>
      </c>
      <c r="C2146" t="s">
        <v>625</v>
      </c>
      <c r="D2146" t="str">
        <f t="shared" si="33"/>
        <v>12</v>
      </c>
      <c r="E2146" t="s">
        <v>336</v>
      </c>
      <c r="F2146" t="s">
        <v>374</v>
      </c>
      <c r="G2146" s="5">
        <v>5</v>
      </c>
    </row>
    <row r="2147" spans="1:7" x14ac:dyDescent="0.2">
      <c r="A2147" t="s">
        <v>616</v>
      </c>
      <c r="B2147" t="s">
        <v>617</v>
      </c>
      <c r="C2147" t="s">
        <v>625</v>
      </c>
      <c r="D2147" t="str">
        <f t="shared" si="33"/>
        <v>12</v>
      </c>
      <c r="E2147" t="s">
        <v>606</v>
      </c>
      <c r="F2147" t="s">
        <v>374</v>
      </c>
      <c r="G2147" s="5">
        <v>4</v>
      </c>
    </row>
    <row r="2148" spans="1:7" x14ac:dyDescent="0.2">
      <c r="A2148" t="s">
        <v>616</v>
      </c>
      <c r="B2148" t="s">
        <v>617</v>
      </c>
      <c r="C2148" t="s">
        <v>625</v>
      </c>
      <c r="D2148" t="str">
        <f t="shared" si="33"/>
        <v>12</v>
      </c>
      <c r="E2148" t="s">
        <v>400</v>
      </c>
      <c r="F2148" t="s">
        <v>374</v>
      </c>
      <c r="G2148" s="5">
        <v>168</v>
      </c>
    </row>
    <row r="2149" spans="1:7" x14ac:dyDescent="0.2">
      <c r="A2149" t="s">
        <v>616</v>
      </c>
      <c r="B2149" t="s">
        <v>617</v>
      </c>
      <c r="C2149" t="s">
        <v>625</v>
      </c>
      <c r="D2149" t="str">
        <f t="shared" si="33"/>
        <v>12</v>
      </c>
      <c r="E2149" t="s">
        <v>502</v>
      </c>
      <c r="F2149" t="s">
        <v>374</v>
      </c>
      <c r="G2149" s="5">
        <v>2</v>
      </c>
    </row>
    <row r="2150" spans="1:7" x14ac:dyDescent="0.2">
      <c r="A2150" t="s">
        <v>616</v>
      </c>
      <c r="B2150" t="s">
        <v>617</v>
      </c>
      <c r="C2150" t="s">
        <v>625</v>
      </c>
      <c r="D2150" t="str">
        <f t="shared" si="33"/>
        <v>12</v>
      </c>
      <c r="E2150" t="s">
        <v>401</v>
      </c>
      <c r="F2150" t="s">
        <v>374</v>
      </c>
      <c r="G2150" s="5">
        <v>11</v>
      </c>
    </row>
    <row r="2151" spans="1:7" x14ac:dyDescent="0.2">
      <c r="A2151" t="s">
        <v>616</v>
      </c>
      <c r="B2151" t="s">
        <v>617</v>
      </c>
      <c r="C2151" t="s">
        <v>625</v>
      </c>
      <c r="D2151" t="str">
        <f t="shared" si="33"/>
        <v>12</v>
      </c>
      <c r="E2151" t="s">
        <v>621</v>
      </c>
      <c r="F2151" t="s">
        <v>374</v>
      </c>
      <c r="G2151" s="5">
        <v>200</v>
      </c>
    </row>
    <row r="2152" spans="1:7" x14ac:dyDescent="0.2">
      <c r="A2152" t="s">
        <v>616</v>
      </c>
      <c r="B2152" t="s">
        <v>617</v>
      </c>
      <c r="C2152" t="s">
        <v>625</v>
      </c>
      <c r="D2152" t="str">
        <f t="shared" si="33"/>
        <v>14</v>
      </c>
      <c r="E2152" t="s">
        <v>337</v>
      </c>
      <c r="F2152" t="s">
        <v>374</v>
      </c>
      <c r="G2152" s="5">
        <v>114</v>
      </c>
    </row>
    <row r="2153" spans="1:7" x14ac:dyDescent="0.2">
      <c r="A2153" t="s">
        <v>616</v>
      </c>
      <c r="B2153" t="s">
        <v>617</v>
      </c>
      <c r="C2153" t="s">
        <v>626</v>
      </c>
      <c r="D2153" t="str">
        <f t="shared" si="33"/>
        <v>10</v>
      </c>
      <c r="E2153" t="s">
        <v>320</v>
      </c>
      <c r="F2153" t="s">
        <v>374</v>
      </c>
      <c r="G2153" s="5">
        <v>7700</v>
      </c>
    </row>
    <row r="2154" spans="1:7" x14ac:dyDescent="0.2">
      <c r="A2154" t="s">
        <v>616</v>
      </c>
      <c r="B2154" t="s">
        <v>617</v>
      </c>
      <c r="C2154" t="s">
        <v>626</v>
      </c>
      <c r="D2154" t="str">
        <f t="shared" si="33"/>
        <v>10</v>
      </c>
      <c r="E2154" t="s">
        <v>574</v>
      </c>
      <c r="F2154" t="s">
        <v>374</v>
      </c>
      <c r="G2154" s="5">
        <v>192</v>
      </c>
    </row>
    <row r="2155" spans="1:7" x14ac:dyDescent="0.2">
      <c r="A2155" t="s">
        <v>616</v>
      </c>
      <c r="B2155" t="s">
        <v>617</v>
      </c>
      <c r="C2155" t="s">
        <v>626</v>
      </c>
      <c r="D2155" t="str">
        <f t="shared" si="33"/>
        <v>10</v>
      </c>
      <c r="E2155" t="s">
        <v>486</v>
      </c>
      <c r="F2155" t="s">
        <v>374</v>
      </c>
      <c r="G2155" s="5">
        <v>159</v>
      </c>
    </row>
    <row r="2156" spans="1:7" x14ac:dyDescent="0.2">
      <c r="A2156" t="s">
        <v>616</v>
      </c>
      <c r="B2156" t="s">
        <v>617</v>
      </c>
      <c r="C2156" t="s">
        <v>626</v>
      </c>
      <c r="D2156" t="str">
        <f t="shared" si="33"/>
        <v>10</v>
      </c>
      <c r="E2156" t="s">
        <v>403</v>
      </c>
      <c r="F2156" t="s">
        <v>374</v>
      </c>
      <c r="G2156" s="5">
        <v>472</v>
      </c>
    </row>
    <row r="2157" spans="1:7" x14ac:dyDescent="0.2">
      <c r="A2157" t="s">
        <v>616</v>
      </c>
      <c r="B2157" t="s">
        <v>617</v>
      </c>
      <c r="C2157" t="s">
        <v>626</v>
      </c>
      <c r="D2157" t="str">
        <f t="shared" si="33"/>
        <v>10</v>
      </c>
      <c r="E2157" t="s">
        <v>524</v>
      </c>
      <c r="F2157" t="s">
        <v>374</v>
      </c>
      <c r="G2157" s="5">
        <v>61</v>
      </c>
    </row>
    <row r="2158" spans="1:7" x14ac:dyDescent="0.2">
      <c r="A2158" t="s">
        <v>616</v>
      </c>
      <c r="B2158" t="s">
        <v>617</v>
      </c>
      <c r="C2158" t="s">
        <v>626</v>
      </c>
      <c r="D2158" t="str">
        <f t="shared" si="33"/>
        <v>10</v>
      </c>
      <c r="E2158" t="s">
        <v>575</v>
      </c>
      <c r="F2158" t="s">
        <v>374</v>
      </c>
      <c r="G2158" s="5">
        <v>65</v>
      </c>
    </row>
    <row r="2159" spans="1:7" x14ac:dyDescent="0.2">
      <c r="A2159" t="s">
        <v>616</v>
      </c>
      <c r="B2159" t="s">
        <v>617</v>
      </c>
      <c r="C2159" t="s">
        <v>626</v>
      </c>
      <c r="D2159" t="str">
        <f t="shared" si="33"/>
        <v>10</v>
      </c>
      <c r="E2159" t="s">
        <v>436</v>
      </c>
      <c r="F2159" t="s">
        <v>374</v>
      </c>
      <c r="G2159" s="5">
        <v>100</v>
      </c>
    </row>
    <row r="2160" spans="1:7" x14ac:dyDescent="0.2">
      <c r="A2160" t="s">
        <v>616</v>
      </c>
      <c r="B2160" t="s">
        <v>617</v>
      </c>
      <c r="C2160" t="s">
        <v>626</v>
      </c>
      <c r="D2160" t="str">
        <f t="shared" si="33"/>
        <v>10</v>
      </c>
      <c r="E2160" t="s">
        <v>437</v>
      </c>
      <c r="F2160" t="s">
        <v>374</v>
      </c>
      <c r="G2160" s="5">
        <v>80</v>
      </c>
    </row>
    <row r="2161" spans="1:7" x14ac:dyDescent="0.2">
      <c r="A2161" t="s">
        <v>616</v>
      </c>
      <c r="B2161" t="s">
        <v>617</v>
      </c>
      <c r="C2161" t="s">
        <v>626</v>
      </c>
      <c r="D2161" t="str">
        <f t="shared" si="33"/>
        <v>10</v>
      </c>
      <c r="E2161" t="s">
        <v>324</v>
      </c>
      <c r="F2161" t="s">
        <v>374</v>
      </c>
      <c r="G2161" s="5">
        <v>1413</v>
      </c>
    </row>
    <row r="2162" spans="1:7" x14ac:dyDescent="0.2">
      <c r="A2162" t="s">
        <v>616</v>
      </c>
      <c r="B2162" t="s">
        <v>617</v>
      </c>
      <c r="C2162" t="s">
        <v>626</v>
      </c>
      <c r="D2162" t="str">
        <f t="shared" si="33"/>
        <v>10</v>
      </c>
      <c r="E2162" t="s">
        <v>325</v>
      </c>
      <c r="F2162" t="s">
        <v>374</v>
      </c>
      <c r="G2162" s="5">
        <v>20</v>
      </c>
    </row>
    <row r="2163" spans="1:7" x14ac:dyDescent="0.2">
      <c r="A2163" t="s">
        <v>616</v>
      </c>
      <c r="B2163" t="s">
        <v>617</v>
      </c>
      <c r="C2163" t="s">
        <v>626</v>
      </c>
      <c r="D2163" t="str">
        <f t="shared" si="33"/>
        <v>10</v>
      </c>
      <c r="E2163" t="s">
        <v>326</v>
      </c>
      <c r="F2163" t="s">
        <v>374</v>
      </c>
      <c r="G2163" s="5">
        <v>1444</v>
      </c>
    </row>
    <row r="2164" spans="1:7" x14ac:dyDescent="0.2">
      <c r="A2164" t="s">
        <v>616</v>
      </c>
      <c r="B2164" t="s">
        <v>617</v>
      </c>
      <c r="C2164" t="s">
        <v>626</v>
      </c>
      <c r="D2164" t="str">
        <f t="shared" si="33"/>
        <v>11</v>
      </c>
      <c r="E2164" t="s">
        <v>344</v>
      </c>
      <c r="F2164" t="s">
        <v>374</v>
      </c>
      <c r="G2164" s="5">
        <v>6</v>
      </c>
    </row>
    <row r="2165" spans="1:7" x14ac:dyDescent="0.2">
      <c r="A2165" t="s">
        <v>616</v>
      </c>
      <c r="B2165" t="s">
        <v>617</v>
      </c>
      <c r="C2165" t="s">
        <v>626</v>
      </c>
      <c r="D2165" t="str">
        <f t="shared" si="33"/>
        <v>11</v>
      </c>
      <c r="E2165" t="s">
        <v>491</v>
      </c>
      <c r="F2165" t="s">
        <v>374</v>
      </c>
      <c r="G2165" s="5">
        <v>32</v>
      </c>
    </row>
    <row r="2166" spans="1:7" x14ac:dyDescent="0.2">
      <c r="A2166" t="s">
        <v>616</v>
      </c>
      <c r="B2166" t="s">
        <v>617</v>
      </c>
      <c r="C2166" t="s">
        <v>626</v>
      </c>
      <c r="D2166" t="str">
        <f t="shared" si="33"/>
        <v>11</v>
      </c>
      <c r="E2166" t="s">
        <v>605</v>
      </c>
      <c r="F2166" t="s">
        <v>374</v>
      </c>
      <c r="G2166" s="5">
        <v>40</v>
      </c>
    </row>
    <row r="2167" spans="1:7" x14ac:dyDescent="0.2">
      <c r="A2167" t="s">
        <v>616</v>
      </c>
      <c r="B2167" t="s">
        <v>617</v>
      </c>
      <c r="C2167" t="s">
        <v>626</v>
      </c>
      <c r="D2167" t="str">
        <f t="shared" si="33"/>
        <v>11</v>
      </c>
      <c r="E2167" t="s">
        <v>405</v>
      </c>
      <c r="F2167" t="s">
        <v>374</v>
      </c>
      <c r="G2167" s="5">
        <v>3</v>
      </c>
    </row>
    <row r="2168" spans="1:7" x14ac:dyDescent="0.2">
      <c r="A2168" t="s">
        <v>616</v>
      </c>
      <c r="B2168" t="s">
        <v>617</v>
      </c>
      <c r="C2168" t="s">
        <v>626</v>
      </c>
      <c r="D2168" t="str">
        <f t="shared" si="33"/>
        <v>11</v>
      </c>
      <c r="E2168" t="s">
        <v>327</v>
      </c>
      <c r="F2168" t="s">
        <v>374</v>
      </c>
      <c r="G2168" s="5">
        <v>3</v>
      </c>
    </row>
    <row r="2169" spans="1:7" x14ac:dyDescent="0.2">
      <c r="A2169" t="s">
        <v>616</v>
      </c>
      <c r="B2169" t="s">
        <v>617</v>
      </c>
      <c r="C2169" t="s">
        <v>626</v>
      </c>
      <c r="D2169" t="str">
        <f t="shared" si="33"/>
        <v>11</v>
      </c>
      <c r="E2169" t="s">
        <v>328</v>
      </c>
      <c r="F2169" t="s">
        <v>374</v>
      </c>
      <c r="G2169" s="5">
        <v>16</v>
      </c>
    </row>
    <row r="2170" spans="1:7" x14ac:dyDescent="0.2">
      <c r="A2170" t="s">
        <v>616</v>
      </c>
      <c r="B2170" t="s">
        <v>617</v>
      </c>
      <c r="C2170" t="s">
        <v>626</v>
      </c>
      <c r="D2170" t="str">
        <f t="shared" si="33"/>
        <v>11</v>
      </c>
      <c r="E2170" t="s">
        <v>392</v>
      </c>
      <c r="F2170" t="s">
        <v>374</v>
      </c>
      <c r="G2170" s="5">
        <v>2</v>
      </c>
    </row>
    <row r="2171" spans="1:7" x14ac:dyDescent="0.2">
      <c r="A2171" t="s">
        <v>616</v>
      </c>
      <c r="B2171" t="s">
        <v>617</v>
      </c>
      <c r="C2171" t="s">
        <v>626</v>
      </c>
      <c r="D2171" t="str">
        <f t="shared" si="33"/>
        <v>11</v>
      </c>
      <c r="E2171" t="s">
        <v>517</v>
      </c>
      <c r="F2171" t="s">
        <v>374</v>
      </c>
      <c r="G2171" s="5">
        <v>12</v>
      </c>
    </row>
    <row r="2172" spans="1:7" x14ac:dyDescent="0.2">
      <c r="A2172" t="s">
        <v>616</v>
      </c>
      <c r="B2172" t="s">
        <v>617</v>
      </c>
      <c r="C2172" t="s">
        <v>626</v>
      </c>
      <c r="D2172" t="str">
        <f t="shared" si="33"/>
        <v>11</v>
      </c>
      <c r="E2172" t="s">
        <v>360</v>
      </c>
      <c r="F2172" t="s">
        <v>374</v>
      </c>
      <c r="G2172" s="5">
        <v>16</v>
      </c>
    </row>
    <row r="2173" spans="1:7" x14ac:dyDescent="0.2">
      <c r="A2173" t="s">
        <v>616</v>
      </c>
      <c r="B2173" t="s">
        <v>617</v>
      </c>
      <c r="C2173" t="s">
        <v>626</v>
      </c>
      <c r="D2173" t="str">
        <f t="shared" si="33"/>
        <v>11</v>
      </c>
      <c r="E2173" t="s">
        <v>330</v>
      </c>
      <c r="F2173" t="s">
        <v>374</v>
      </c>
      <c r="G2173" s="5">
        <v>12</v>
      </c>
    </row>
    <row r="2174" spans="1:7" x14ac:dyDescent="0.2">
      <c r="A2174" t="s">
        <v>616</v>
      </c>
      <c r="B2174" t="s">
        <v>617</v>
      </c>
      <c r="C2174" t="s">
        <v>626</v>
      </c>
      <c r="D2174" t="str">
        <f t="shared" si="33"/>
        <v>11</v>
      </c>
      <c r="E2174" t="s">
        <v>331</v>
      </c>
      <c r="F2174" t="s">
        <v>374</v>
      </c>
      <c r="G2174" s="5">
        <v>65</v>
      </c>
    </row>
    <row r="2175" spans="1:7" x14ac:dyDescent="0.2">
      <c r="A2175" t="s">
        <v>616</v>
      </c>
      <c r="B2175" t="s">
        <v>617</v>
      </c>
      <c r="C2175" t="s">
        <v>626</v>
      </c>
      <c r="D2175" t="str">
        <f t="shared" si="33"/>
        <v>11</v>
      </c>
      <c r="E2175" t="s">
        <v>571</v>
      </c>
      <c r="F2175" t="s">
        <v>374</v>
      </c>
      <c r="G2175" s="5">
        <v>56</v>
      </c>
    </row>
    <row r="2176" spans="1:7" x14ac:dyDescent="0.2">
      <c r="A2176" t="s">
        <v>616</v>
      </c>
      <c r="B2176" t="s">
        <v>617</v>
      </c>
      <c r="C2176" t="s">
        <v>626</v>
      </c>
      <c r="D2176" t="str">
        <f t="shared" si="33"/>
        <v>11</v>
      </c>
      <c r="E2176" t="s">
        <v>407</v>
      </c>
      <c r="F2176" t="s">
        <v>374</v>
      </c>
      <c r="G2176" s="5">
        <v>48</v>
      </c>
    </row>
    <row r="2177" spans="1:7" x14ac:dyDescent="0.2">
      <c r="A2177" t="s">
        <v>616</v>
      </c>
      <c r="B2177" t="s">
        <v>617</v>
      </c>
      <c r="C2177" t="s">
        <v>626</v>
      </c>
      <c r="D2177" t="str">
        <f t="shared" si="33"/>
        <v>11</v>
      </c>
      <c r="E2177" t="s">
        <v>620</v>
      </c>
      <c r="F2177" t="s">
        <v>374</v>
      </c>
      <c r="G2177" s="5">
        <v>140</v>
      </c>
    </row>
    <row r="2178" spans="1:7" x14ac:dyDescent="0.2">
      <c r="A2178" t="s">
        <v>616</v>
      </c>
      <c r="B2178" t="s">
        <v>617</v>
      </c>
      <c r="C2178" t="s">
        <v>626</v>
      </c>
      <c r="D2178" t="str">
        <f t="shared" si="33"/>
        <v>11</v>
      </c>
      <c r="E2178" t="s">
        <v>627</v>
      </c>
      <c r="F2178" t="s">
        <v>374</v>
      </c>
      <c r="G2178" s="5">
        <v>16</v>
      </c>
    </row>
    <row r="2179" spans="1:7" x14ac:dyDescent="0.2">
      <c r="A2179" t="s">
        <v>616</v>
      </c>
      <c r="B2179" t="s">
        <v>617</v>
      </c>
      <c r="C2179" t="s">
        <v>626</v>
      </c>
      <c r="D2179" t="str">
        <f t="shared" ref="D2179:D2242" si="34">LEFT(E2179,2)</f>
        <v>11</v>
      </c>
      <c r="E2179" t="s">
        <v>335</v>
      </c>
      <c r="F2179" t="s">
        <v>374</v>
      </c>
      <c r="G2179" s="5">
        <v>25</v>
      </c>
    </row>
    <row r="2180" spans="1:7" x14ac:dyDescent="0.2">
      <c r="A2180" t="s">
        <v>616</v>
      </c>
      <c r="B2180" t="s">
        <v>617</v>
      </c>
      <c r="C2180" t="s">
        <v>626</v>
      </c>
      <c r="D2180" t="str">
        <f t="shared" si="34"/>
        <v>12</v>
      </c>
      <c r="E2180" t="s">
        <v>336</v>
      </c>
      <c r="F2180" t="s">
        <v>374</v>
      </c>
      <c r="G2180" s="5">
        <v>5</v>
      </c>
    </row>
    <row r="2181" spans="1:7" x14ac:dyDescent="0.2">
      <c r="A2181" t="s">
        <v>616</v>
      </c>
      <c r="B2181" t="s">
        <v>617</v>
      </c>
      <c r="C2181" t="s">
        <v>626</v>
      </c>
      <c r="D2181" t="str">
        <f t="shared" si="34"/>
        <v>12</v>
      </c>
      <c r="E2181" t="s">
        <v>606</v>
      </c>
      <c r="F2181" t="s">
        <v>374</v>
      </c>
      <c r="G2181" s="5">
        <v>4</v>
      </c>
    </row>
    <row r="2182" spans="1:7" x14ac:dyDescent="0.2">
      <c r="A2182" t="s">
        <v>616</v>
      </c>
      <c r="B2182" t="s">
        <v>617</v>
      </c>
      <c r="C2182" t="s">
        <v>626</v>
      </c>
      <c r="D2182" t="str">
        <f t="shared" si="34"/>
        <v>12</v>
      </c>
      <c r="E2182" t="s">
        <v>400</v>
      </c>
      <c r="F2182" t="s">
        <v>374</v>
      </c>
      <c r="G2182" s="5">
        <v>192</v>
      </c>
    </row>
    <row r="2183" spans="1:7" x14ac:dyDescent="0.2">
      <c r="A2183" t="s">
        <v>616</v>
      </c>
      <c r="B2183" t="s">
        <v>617</v>
      </c>
      <c r="C2183" t="s">
        <v>626</v>
      </c>
      <c r="D2183" t="str">
        <f t="shared" si="34"/>
        <v>12</v>
      </c>
      <c r="E2183" t="s">
        <v>502</v>
      </c>
      <c r="F2183" t="s">
        <v>374</v>
      </c>
      <c r="G2183" s="5">
        <v>7</v>
      </c>
    </row>
    <row r="2184" spans="1:7" x14ac:dyDescent="0.2">
      <c r="A2184" t="s">
        <v>616</v>
      </c>
      <c r="B2184" t="s">
        <v>617</v>
      </c>
      <c r="C2184" t="s">
        <v>626</v>
      </c>
      <c r="D2184" t="str">
        <f t="shared" si="34"/>
        <v>12</v>
      </c>
      <c r="E2184" t="s">
        <v>401</v>
      </c>
      <c r="F2184" t="s">
        <v>374</v>
      </c>
      <c r="G2184" s="5">
        <v>10</v>
      </c>
    </row>
    <row r="2185" spans="1:7" x14ac:dyDescent="0.2">
      <c r="A2185" t="s">
        <v>616</v>
      </c>
      <c r="B2185" t="s">
        <v>617</v>
      </c>
      <c r="C2185" t="s">
        <v>626</v>
      </c>
      <c r="D2185" t="str">
        <f t="shared" si="34"/>
        <v>12</v>
      </c>
      <c r="E2185" t="s">
        <v>621</v>
      </c>
      <c r="F2185" t="s">
        <v>374</v>
      </c>
      <c r="G2185" s="5">
        <v>200</v>
      </c>
    </row>
    <row r="2186" spans="1:7" x14ac:dyDescent="0.2">
      <c r="A2186" t="s">
        <v>616</v>
      </c>
      <c r="B2186" t="s">
        <v>617</v>
      </c>
      <c r="C2186" t="s">
        <v>626</v>
      </c>
      <c r="D2186" t="str">
        <f t="shared" si="34"/>
        <v>14</v>
      </c>
      <c r="E2186" t="s">
        <v>337</v>
      </c>
      <c r="F2186" t="s">
        <v>374</v>
      </c>
      <c r="G2186" s="5">
        <v>116</v>
      </c>
    </row>
    <row r="2187" spans="1:7" x14ac:dyDescent="0.2">
      <c r="A2187" t="s">
        <v>616</v>
      </c>
      <c r="B2187" t="s">
        <v>617</v>
      </c>
      <c r="C2187" t="s">
        <v>628</v>
      </c>
      <c r="D2187" t="str">
        <f t="shared" si="34"/>
        <v>10</v>
      </c>
      <c r="E2187" t="s">
        <v>320</v>
      </c>
      <c r="F2187" t="s">
        <v>374</v>
      </c>
      <c r="G2187" s="5">
        <v>5985</v>
      </c>
    </row>
    <row r="2188" spans="1:7" x14ac:dyDescent="0.2">
      <c r="A2188" t="s">
        <v>616</v>
      </c>
      <c r="B2188" t="s">
        <v>617</v>
      </c>
      <c r="C2188" t="s">
        <v>628</v>
      </c>
      <c r="D2188" t="str">
        <f t="shared" si="34"/>
        <v>10</v>
      </c>
      <c r="E2188" t="s">
        <v>574</v>
      </c>
      <c r="F2188" t="s">
        <v>374</v>
      </c>
      <c r="G2188" s="5">
        <v>139</v>
      </c>
    </row>
    <row r="2189" spans="1:7" x14ac:dyDescent="0.2">
      <c r="A2189" t="s">
        <v>616</v>
      </c>
      <c r="B2189" t="s">
        <v>617</v>
      </c>
      <c r="C2189" t="s">
        <v>628</v>
      </c>
      <c r="D2189" t="str">
        <f t="shared" si="34"/>
        <v>10</v>
      </c>
      <c r="E2189" t="s">
        <v>486</v>
      </c>
      <c r="F2189" t="s">
        <v>374</v>
      </c>
      <c r="G2189" s="5">
        <v>79</v>
      </c>
    </row>
    <row r="2190" spans="1:7" x14ac:dyDescent="0.2">
      <c r="A2190" t="s">
        <v>616</v>
      </c>
      <c r="B2190" t="s">
        <v>617</v>
      </c>
      <c r="C2190" t="s">
        <v>628</v>
      </c>
      <c r="D2190" t="str">
        <f t="shared" si="34"/>
        <v>10</v>
      </c>
      <c r="E2190" t="s">
        <v>403</v>
      </c>
      <c r="F2190" t="s">
        <v>374</v>
      </c>
      <c r="G2190" s="5">
        <v>355</v>
      </c>
    </row>
    <row r="2191" spans="1:7" x14ac:dyDescent="0.2">
      <c r="A2191" t="s">
        <v>616</v>
      </c>
      <c r="B2191" t="s">
        <v>617</v>
      </c>
      <c r="C2191" t="s">
        <v>628</v>
      </c>
      <c r="D2191" t="str">
        <f t="shared" si="34"/>
        <v>10</v>
      </c>
      <c r="E2191" t="s">
        <v>524</v>
      </c>
      <c r="F2191" t="s">
        <v>374</v>
      </c>
      <c r="G2191" s="5">
        <v>37</v>
      </c>
    </row>
    <row r="2192" spans="1:7" x14ac:dyDescent="0.2">
      <c r="A2192" t="s">
        <v>616</v>
      </c>
      <c r="B2192" t="s">
        <v>617</v>
      </c>
      <c r="C2192" t="s">
        <v>628</v>
      </c>
      <c r="D2192" t="str">
        <f t="shared" si="34"/>
        <v>10</v>
      </c>
      <c r="E2192" t="s">
        <v>575</v>
      </c>
      <c r="F2192" t="s">
        <v>374</v>
      </c>
      <c r="G2192" s="5">
        <v>35</v>
      </c>
    </row>
    <row r="2193" spans="1:7" x14ac:dyDescent="0.2">
      <c r="A2193" t="s">
        <v>616</v>
      </c>
      <c r="B2193" t="s">
        <v>617</v>
      </c>
      <c r="C2193" t="s">
        <v>628</v>
      </c>
      <c r="D2193" t="str">
        <f t="shared" si="34"/>
        <v>10</v>
      </c>
      <c r="E2193" t="s">
        <v>436</v>
      </c>
      <c r="F2193" t="s">
        <v>374</v>
      </c>
      <c r="G2193" s="5">
        <v>72</v>
      </c>
    </row>
    <row r="2194" spans="1:7" x14ac:dyDescent="0.2">
      <c r="A2194" t="s">
        <v>616</v>
      </c>
      <c r="B2194" t="s">
        <v>617</v>
      </c>
      <c r="C2194" t="s">
        <v>628</v>
      </c>
      <c r="D2194" t="str">
        <f t="shared" si="34"/>
        <v>10</v>
      </c>
      <c r="E2194" t="s">
        <v>437</v>
      </c>
      <c r="F2194" t="s">
        <v>374</v>
      </c>
      <c r="G2194" s="5">
        <v>60</v>
      </c>
    </row>
    <row r="2195" spans="1:7" x14ac:dyDescent="0.2">
      <c r="A2195" t="s">
        <v>616</v>
      </c>
      <c r="B2195" t="s">
        <v>617</v>
      </c>
      <c r="C2195" t="s">
        <v>628</v>
      </c>
      <c r="D2195" t="str">
        <f t="shared" si="34"/>
        <v>10</v>
      </c>
      <c r="E2195" t="s">
        <v>324</v>
      </c>
      <c r="F2195" t="s">
        <v>374</v>
      </c>
      <c r="G2195" s="5">
        <v>1082</v>
      </c>
    </row>
    <row r="2196" spans="1:7" x14ac:dyDescent="0.2">
      <c r="A2196" t="s">
        <v>616</v>
      </c>
      <c r="B2196" t="s">
        <v>617</v>
      </c>
      <c r="C2196" t="s">
        <v>628</v>
      </c>
      <c r="D2196" t="str">
        <f t="shared" si="34"/>
        <v>10</v>
      </c>
      <c r="E2196" t="s">
        <v>325</v>
      </c>
      <c r="F2196" t="s">
        <v>374</v>
      </c>
      <c r="G2196" s="5">
        <v>14</v>
      </c>
    </row>
    <row r="2197" spans="1:7" x14ac:dyDescent="0.2">
      <c r="A2197" t="s">
        <v>616</v>
      </c>
      <c r="B2197" t="s">
        <v>617</v>
      </c>
      <c r="C2197" t="s">
        <v>628</v>
      </c>
      <c r="D2197" t="str">
        <f t="shared" si="34"/>
        <v>10</v>
      </c>
      <c r="E2197" t="s">
        <v>326</v>
      </c>
      <c r="F2197" t="s">
        <v>374</v>
      </c>
      <c r="G2197" s="5">
        <v>1106</v>
      </c>
    </row>
    <row r="2198" spans="1:7" x14ac:dyDescent="0.2">
      <c r="A2198" t="s">
        <v>616</v>
      </c>
      <c r="B2198" t="s">
        <v>617</v>
      </c>
      <c r="C2198" t="s">
        <v>628</v>
      </c>
      <c r="D2198" t="str">
        <f t="shared" si="34"/>
        <v>11</v>
      </c>
      <c r="E2198" t="s">
        <v>344</v>
      </c>
      <c r="F2198" t="s">
        <v>374</v>
      </c>
      <c r="G2198" s="5">
        <v>5</v>
      </c>
    </row>
    <row r="2199" spans="1:7" x14ac:dyDescent="0.2">
      <c r="A2199" t="s">
        <v>616</v>
      </c>
      <c r="B2199" t="s">
        <v>617</v>
      </c>
      <c r="C2199" t="s">
        <v>628</v>
      </c>
      <c r="D2199" t="str">
        <f t="shared" si="34"/>
        <v>11</v>
      </c>
      <c r="E2199" t="s">
        <v>491</v>
      </c>
      <c r="F2199" t="s">
        <v>374</v>
      </c>
      <c r="G2199" s="5">
        <v>6</v>
      </c>
    </row>
    <row r="2200" spans="1:7" x14ac:dyDescent="0.2">
      <c r="A2200" t="s">
        <v>616</v>
      </c>
      <c r="B2200" t="s">
        <v>617</v>
      </c>
      <c r="C2200" t="s">
        <v>628</v>
      </c>
      <c r="D2200" t="str">
        <f t="shared" si="34"/>
        <v>11</v>
      </c>
      <c r="E2200" t="s">
        <v>605</v>
      </c>
      <c r="F2200" t="s">
        <v>374</v>
      </c>
      <c r="G2200" s="5">
        <v>10</v>
      </c>
    </row>
    <row r="2201" spans="1:7" x14ac:dyDescent="0.2">
      <c r="A2201" t="s">
        <v>616</v>
      </c>
      <c r="B2201" t="s">
        <v>617</v>
      </c>
      <c r="C2201" t="s">
        <v>628</v>
      </c>
      <c r="D2201" t="str">
        <f t="shared" si="34"/>
        <v>11</v>
      </c>
      <c r="E2201" t="s">
        <v>405</v>
      </c>
      <c r="F2201" t="s">
        <v>374</v>
      </c>
      <c r="G2201" s="5">
        <v>2</v>
      </c>
    </row>
    <row r="2202" spans="1:7" x14ac:dyDescent="0.2">
      <c r="A2202" t="s">
        <v>616</v>
      </c>
      <c r="B2202" t="s">
        <v>617</v>
      </c>
      <c r="C2202" t="s">
        <v>628</v>
      </c>
      <c r="D2202" t="str">
        <f t="shared" si="34"/>
        <v>11</v>
      </c>
      <c r="E2202" t="s">
        <v>327</v>
      </c>
      <c r="F2202" t="s">
        <v>374</v>
      </c>
      <c r="G2202" s="5">
        <v>2</v>
      </c>
    </row>
    <row r="2203" spans="1:7" x14ac:dyDescent="0.2">
      <c r="A2203" t="s">
        <v>616</v>
      </c>
      <c r="B2203" t="s">
        <v>617</v>
      </c>
      <c r="C2203" t="s">
        <v>628</v>
      </c>
      <c r="D2203" t="str">
        <f t="shared" si="34"/>
        <v>11</v>
      </c>
      <c r="E2203" t="s">
        <v>328</v>
      </c>
      <c r="F2203" t="s">
        <v>374</v>
      </c>
      <c r="G2203" s="5">
        <v>14</v>
      </c>
    </row>
    <row r="2204" spans="1:7" x14ac:dyDescent="0.2">
      <c r="A2204" t="s">
        <v>616</v>
      </c>
      <c r="B2204" t="s">
        <v>617</v>
      </c>
      <c r="C2204" t="s">
        <v>628</v>
      </c>
      <c r="D2204" t="str">
        <f t="shared" si="34"/>
        <v>11</v>
      </c>
      <c r="E2204" t="s">
        <v>392</v>
      </c>
      <c r="F2204" t="s">
        <v>374</v>
      </c>
      <c r="G2204" s="5">
        <v>2</v>
      </c>
    </row>
    <row r="2205" spans="1:7" x14ac:dyDescent="0.2">
      <c r="A2205" t="s">
        <v>616</v>
      </c>
      <c r="B2205" t="s">
        <v>617</v>
      </c>
      <c r="C2205" t="s">
        <v>628</v>
      </c>
      <c r="D2205" t="str">
        <f t="shared" si="34"/>
        <v>11</v>
      </c>
      <c r="E2205" t="s">
        <v>517</v>
      </c>
      <c r="F2205" t="s">
        <v>374</v>
      </c>
      <c r="G2205" s="5">
        <v>8</v>
      </c>
    </row>
    <row r="2206" spans="1:7" x14ac:dyDescent="0.2">
      <c r="A2206" t="s">
        <v>616</v>
      </c>
      <c r="B2206" t="s">
        <v>617</v>
      </c>
      <c r="C2206" t="s">
        <v>628</v>
      </c>
      <c r="D2206" t="str">
        <f t="shared" si="34"/>
        <v>11</v>
      </c>
      <c r="E2206" t="s">
        <v>360</v>
      </c>
      <c r="F2206" t="s">
        <v>374</v>
      </c>
      <c r="G2206" s="5">
        <v>4</v>
      </c>
    </row>
    <row r="2207" spans="1:7" x14ac:dyDescent="0.2">
      <c r="A2207" t="s">
        <v>616</v>
      </c>
      <c r="B2207" t="s">
        <v>617</v>
      </c>
      <c r="C2207" t="s">
        <v>628</v>
      </c>
      <c r="D2207" t="str">
        <f t="shared" si="34"/>
        <v>11</v>
      </c>
      <c r="E2207" t="s">
        <v>330</v>
      </c>
      <c r="F2207" t="s">
        <v>374</v>
      </c>
      <c r="G2207" s="5">
        <v>8</v>
      </c>
    </row>
    <row r="2208" spans="1:7" x14ac:dyDescent="0.2">
      <c r="A2208" t="s">
        <v>616</v>
      </c>
      <c r="B2208" t="s">
        <v>617</v>
      </c>
      <c r="C2208" t="s">
        <v>628</v>
      </c>
      <c r="D2208" t="str">
        <f t="shared" si="34"/>
        <v>11</v>
      </c>
      <c r="E2208" t="s">
        <v>331</v>
      </c>
      <c r="F2208" t="s">
        <v>374</v>
      </c>
      <c r="G2208" s="5">
        <v>5</v>
      </c>
    </row>
    <row r="2209" spans="1:7" x14ac:dyDescent="0.2">
      <c r="A2209" t="s">
        <v>616</v>
      </c>
      <c r="B2209" t="s">
        <v>617</v>
      </c>
      <c r="C2209" t="s">
        <v>628</v>
      </c>
      <c r="D2209" t="str">
        <f t="shared" si="34"/>
        <v>11</v>
      </c>
      <c r="E2209" t="s">
        <v>492</v>
      </c>
      <c r="F2209" t="s">
        <v>374</v>
      </c>
      <c r="G2209" s="5">
        <v>2</v>
      </c>
    </row>
    <row r="2210" spans="1:7" x14ac:dyDescent="0.2">
      <c r="A2210" t="s">
        <v>616</v>
      </c>
      <c r="B2210" t="s">
        <v>617</v>
      </c>
      <c r="C2210" t="s">
        <v>628</v>
      </c>
      <c r="D2210" t="str">
        <f t="shared" si="34"/>
        <v>11</v>
      </c>
      <c r="E2210" t="s">
        <v>474</v>
      </c>
      <c r="F2210" t="s">
        <v>374</v>
      </c>
      <c r="G2210" s="5">
        <v>19</v>
      </c>
    </row>
    <row r="2211" spans="1:7" x14ac:dyDescent="0.2">
      <c r="A2211" t="s">
        <v>616</v>
      </c>
      <c r="B2211" t="s">
        <v>617</v>
      </c>
      <c r="C2211" t="s">
        <v>628</v>
      </c>
      <c r="D2211" t="str">
        <f t="shared" si="34"/>
        <v>11</v>
      </c>
      <c r="E2211" t="s">
        <v>620</v>
      </c>
      <c r="F2211" t="s">
        <v>374</v>
      </c>
      <c r="G2211" s="5">
        <v>207</v>
      </c>
    </row>
    <row r="2212" spans="1:7" x14ac:dyDescent="0.2">
      <c r="A2212" t="s">
        <v>616</v>
      </c>
      <c r="B2212" t="s">
        <v>617</v>
      </c>
      <c r="C2212" t="s">
        <v>628</v>
      </c>
      <c r="D2212" t="str">
        <f t="shared" si="34"/>
        <v>11</v>
      </c>
      <c r="E2212" t="s">
        <v>335</v>
      </c>
      <c r="F2212" t="s">
        <v>374</v>
      </c>
      <c r="G2212" s="5">
        <v>8</v>
      </c>
    </row>
    <row r="2213" spans="1:7" x14ac:dyDescent="0.2">
      <c r="A2213" t="s">
        <v>616</v>
      </c>
      <c r="B2213" t="s">
        <v>617</v>
      </c>
      <c r="C2213" t="s">
        <v>628</v>
      </c>
      <c r="D2213" t="str">
        <f t="shared" si="34"/>
        <v>12</v>
      </c>
      <c r="E2213" t="s">
        <v>336</v>
      </c>
      <c r="F2213" t="s">
        <v>374</v>
      </c>
      <c r="G2213" s="5">
        <v>5</v>
      </c>
    </row>
    <row r="2214" spans="1:7" x14ac:dyDescent="0.2">
      <c r="A2214" t="s">
        <v>616</v>
      </c>
      <c r="B2214" t="s">
        <v>617</v>
      </c>
      <c r="C2214" t="s">
        <v>628</v>
      </c>
      <c r="D2214" t="str">
        <f t="shared" si="34"/>
        <v>12</v>
      </c>
      <c r="E2214" t="s">
        <v>606</v>
      </c>
      <c r="F2214" t="s">
        <v>374</v>
      </c>
      <c r="G2214" s="5">
        <v>3</v>
      </c>
    </row>
    <row r="2215" spans="1:7" x14ac:dyDescent="0.2">
      <c r="A2215" t="s">
        <v>616</v>
      </c>
      <c r="B2215" t="s">
        <v>617</v>
      </c>
      <c r="C2215" t="s">
        <v>628</v>
      </c>
      <c r="D2215" t="str">
        <f t="shared" si="34"/>
        <v>12</v>
      </c>
      <c r="E2215" t="s">
        <v>502</v>
      </c>
      <c r="F2215" t="s">
        <v>374</v>
      </c>
      <c r="G2215" s="5">
        <v>2</v>
      </c>
    </row>
    <row r="2216" spans="1:7" x14ac:dyDescent="0.2">
      <c r="A2216" t="s">
        <v>616</v>
      </c>
      <c r="B2216" t="s">
        <v>617</v>
      </c>
      <c r="C2216" t="s">
        <v>628</v>
      </c>
      <c r="D2216" t="str">
        <f t="shared" si="34"/>
        <v>12</v>
      </c>
      <c r="E2216" t="s">
        <v>503</v>
      </c>
      <c r="F2216" t="s">
        <v>374</v>
      </c>
      <c r="G2216" s="5">
        <v>104</v>
      </c>
    </row>
    <row r="2217" spans="1:7" x14ac:dyDescent="0.2">
      <c r="A2217" t="s">
        <v>616</v>
      </c>
      <c r="B2217" t="s">
        <v>617</v>
      </c>
      <c r="C2217" t="s">
        <v>628</v>
      </c>
      <c r="D2217" t="str">
        <f t="shared" si="34"/>
        <v>12</v>
      </c>
      <c r="E2217" t="s">
        <v>401</v>
      </c>
      <c r="F2217" t="s">
        <v>374</v>
      </c>
      <c r="G2217" s="5">
        <v>5</v>
      </c>
    </row>
    <row r="2218" spans="1:7" x14ac:dyDescent="0.2">
      <c r="A2218" t="s">
        <v>616</v>
      </c>
      <c r="B2218" t="s">
        <v>617</v>
      </c>
      <c r="C2218" t="s">
        <v>628</v>
      </c>
      <c r="D2218" t="str">
        <f t="shared" si="34"/>
        <v>12</v>
      </c>
      <c r="E2218" t="s">
        <v>621</v>
      </c>
      <c r="F2218" t="s">
        <v>374</v>
      </c>
      <c r="G2218" s="5">
        <v>120</v>
      </c>
    </row>
    <row r="2219" spans="1:7" x14ac:dyDescent="0.2">
      <c r="A2219" t="s">
        <v>616</v>
      </c>
      <c r="B2219" t="s">
        <v>617</v>
      </c>
      <c r="C2219" t="s">
        <v>628</v>
      </c>
      <c r="D2219" t="str">
        <f t="shared" si="34"/>
        <v>14</v>
      </c>
      <c r="E2219" t="s">
        <v>337</v>
      </c>
      <c r="F2219" t="s">
        <v>374</v>
      </c>
      <c r="G2219" s="5">
        <v>51</v>
      </c>
    </row>
    <row r="2220" spans="1:7" x14ac:dyDescent="0.2">
      <c r="A2220" t="s">
        <v>616</v>
      </c>
      <c r="B2220" t="s">
        <v>617</v>
      </c>
      <c r="C2220" t="s">
        <v>629</v>
      </c>
      <c r="D2220" t="str">
        <f t="shared" si="34"/>
        <v>10</v>
      </c>
      <c r="E2220" t="s">
        <v>320</v>
      </c>
      <c r="F2220" t="s">
        <v>374</v>
      </c>
      <c r="G2220" s="5">
        <v>5170</v>
      </c>
    </row>
    <row r="2221" spans="1:7" x14ac:dyDescent="0.2">
      <c r="A2221" t="s">
        <v>616</v>
      </c>
      <c r="B2221" t="s">
        <v>617</v>
      </c>
      <c r="C2221" t="s">
        <v>629</v>
      </c>
      <c r="D2221" t="str">
        <f t="shared" si="34"/>
        <v>10</v>
      </c>
      <c r="E2221" t="s">
        <v>574</v>
      </c>
      <c r="F2221" t="s">
        <v>374</v>
      </c>
      <c r="G2221" s="5">
        <v>139</v>
      </c>
    </row>
    <row r="2222" spans="1:7" x14ac:dyDescent="0.2">
      <c r="A2222" t="s">
        <v>616</v>
      </c>
      <c r="B2222" t="s">
        <v>617</v>
      </c>
      <c r="C2222" t="s">
        <v>629</v>
      </c>
      <c r="D2222" t="str">
        <f t="shared" si="34"/>
        <v>10</v>
      </c>
      <c r="E2222" t="s">
        <v>486</v>
      </c>
      <c r="F2222" t="s">
        <v>374</v>
      </c>
      <c r="G2222" s="5">
        <v>74</v>
      </c>
    </row>
    <row r="2223" spans="1:7" x14ac:dyDescent="0.2">
      <c r="A2223" t="s">
        <v>616</v>
      </c>
      <c r="B2223" t="s">
        <v>617</v>
      </c>
      <c r="C2223" t="s">
        <v>629</v>
      </c>
      <c r="D2223" t="str">
        <f t="shared" si="34"/>
        <v>10</v>
      </c>
      <c r="E2223" t="s">
        <v>403</v>
      </c>
      <c r="F2223" t="s">
        <v>374</v>
      </c>
      <c r="G2223" s="5">
        <v>305</v>
      </c>
    </row>
    <row r="2224" spans="1:7" x14ac:dyDescent="0.2">
      <c r="A2224" t="s">
        <v>616</v>
      </c>
      <c r="B2224" t="s">
        <v>617</v>
      </c>
      <c r="C2224" t="s">
        <v>629</v>
      </c>
      <c r="D2224" t="str">
        <f t="shared" si="34"/>
        <v>10</v>
      </c>
      <c r="E2224" t="s">
        <v>524</v>
      </c>
      <c r="F2224" t="s">
        <v>374</v>
      </c>
      <c r="G2224" s="5">
        <v>34</v>
      </c>
    </row>
    <row r="2225" spans="1:7" x14ac:dyDescent="0.2">
      <c r="A2225" t="s">
        <v>616</v>
      </c>
      <c r="B2225" t="s">
        <v>617</v>
      </c>
      <c r="C2225" t="s">
        <v>629</v>
      </c>
      <c r="D2225" t="str">
        <f t="shared" si="34"/>
        <v>10</v>
      </c>
      <c r="E2225" t="s">
        <v>575</v>
      </c>
      <c r="F2225" t="s">
        <v>374</v>
      </c>
      <c r="G2225" s="5">
        <v>35</v>
      </c>
    </row>
    <row r="2226" spans="1:7" x14ac:dyDescent="0.2">
      <c r="A2226" t="s">
        <v>616</v>
      </c>
      <c r="B2226" t="s">
        <v>617</v>
      </c>
      <c r="C2226" t="s">
        <v>629</v>
      </c>
      <c r="D2226" t="str">
        <f t="shared" si="34"/>
        <v>10</v>
      </c>
      <c r="E2226" t="s">
        <v>436</v>
      </c>
      <c r="F2226" t="s">
        <v>374</v>
      </c>
      <c r="G2226" s="5">
        <v>72</v>
      </c>
    </row>
    <row r="2227" spans="1:7" x14ac:dyDescent="0.2">
      <c r="A2227" t="s">
        <v>616</v>
      </c>
      <c r="B2227" t="s">
        <v>617</v>
      </c>
      <c r="C2227" t="s">
        <v>629</v>
      </c>
      <c r="D2227" t="str">
        <f t="shared" si="34"/>
        <v>10</v>
      </c>
      <c r="E2227" t="s">
        <v>437</v>
      </c>
      <c r="F2227" t="s">
        <v>374</v>
      </c>
      <c r="G2227" s="5">
        <v>60</v>
      </c>
    </row>
    <row r="2228" spans="1:7" x14ac:dyDescent="0.2">
      <c r="A2228" t="s">
        <v>616</v>
      </c>
      <c r="B2228" t="s">
        <v>617</v>
      </c>
      <c r="C2228" t="s">
        <v>629</v>
      </c>
      <c r="D2228" t="str">
        <f t="shared" si="34"/>
        <v>10</v>
      </c>
      <c r="E2228" t="s">
        <v>324</v>
      </c>
      <c r="F2228" t="s">
        <v>374</v>
      </c>
      <c r="G2228" s="5">
        <v>942</v>
      </c>
    </row>
    <row r="2229" spans="1:7" x14ac:dyDescent="0.2">
      <c r="A2229" t="s">
        <v>616</v>
      </c>
      <c r="B2229" t="s">
        <v>617</v>
      </c>
      <c r="C2229" t="s">
        <v>629</v>
      </c>
      <c r="D2229" t="str">
        <f t="shared" si="34"/>
        <v>10</v>
      </c>
      <c r="E2229" t="s">
        <v>325</v>
      </c>
      <c r="F2229" t="s">
        <v>374</v>
      </c>
      <c r="G2229" s="5">
        <v>14</v>
      </c>
    </row>
    <row r="2230" spans="1:7" x14ac:dyDescent="0.2">
      <c r="A2230" t="s">
        <v>616</v>
      </c>
      <c r="B2230" t="s">
        <v>617</v>
      </c>
      <c r="C2230" t="s">
        <v>629</v>
      </c>
      <c r="D2230" t="str">
        <f t="shared" si="34"/>
        <v>10</v>
      </c>
      <c r="E2230" t="s">
        <v>326</v>
      </c>
      <c r="F2230" t="s">
        <v>374</v>
      </c>
      <c r="G2230" s="5">
        <v>963</v>
      </c>
    </row>
    <row r="2231" spans="1:7" x14ac:dyDescent="0.2">
      <c r="A2231" t="s">
        <v>616</v>
      </c>
      <c r="B2231" t="s">
        <v>617</v>
      </c>
      <c r="C2231" t="s">
        <v>629</v>
      </c>
      <c r="D2231" t="str">
        <f t="shared" si="34"/>
        <v>11</v>
      </c>
      <c r="E2231" t="s">
        <v>344</v>
      </c>
      <c r="F2231" t="s">
        <v>374</v>
      </c>
      <c r="G2231" s="5">
        <v>5</v>
      </c>
    </row>
    <row r="2232" spans="1:7" x14ac:dyDescent="0.2">
      <c r="A2232" t="s">
        <v>616</v>
      </c>
      <c r="B2232" t="s">
        <v>617</v>
      </c>
      <c r="C2232" t="s">
        <v>629</v>
      </c>
      <c r="D2232" t="str">
        <f t="shared" si="34"/>
        <v>11</v>
      </c>
      <c r="E2232" t="s">
        <v>491</v>
      </c>
      <c r="F2232" t="s">
        <v>374</v>
      </c>
      <c r="G2232" s="5">
        <v>6</v>
      </c>
    </row>
    <row r="2233" spans="1:7" x14ac:dyDescent="0.2">
      <c r="A2233" t="s">
        <v>616</v>
      </c>
      <c r="B2233" t="s">
        <v>617</v>
      </c>
      <c r="C2233" t="s">
        <v>629</v>
      </c>
      <c r="D2233" t="str">
        <f t="shared" si="34"/>
        <v>11</v>
      </c>
      <c r="E2233" t="s">
        <v>605</v>
      </c>
      <c r="F2233" t="s">
        <v>374</v>
      </c>
      <c r="G2233" s="5">
        <v>10</v>
      </c>
    </row>
    <row r="2234" spans="1:7" x14ac:dyDescent="0.2">
      <c r="A2234" t="s">
        <v>616</v>
      </c>
      <c r="B2234" t="s">
        <v>617</v>
      </c>
      <c r="C2234" t="s">
        <v>629</v>
      </c>
      <c r="D2234" t="str">
        <f t="shared" si="34"/>
        <v>11</v>
      </c>
      <c r="E2234" t="s">
        <v>405</v>
      </c>
      <c r="F2234" t="s">
        <v>374</v>
      </c>
      <c r="G2234" s="5">
        <v>2</v>
      </c>
    </row>
    <row r="2235" spans="1:7" x14ac:dyDescent="0.2">
      <c r="A2235" t="s">
        <v>616</v>
      </c>
      <c r="B2235" t="s">
        <v>617</v>
      </c>
      <c r="C2235" t="s">
        <v>629</v>
      </c>
      <c r="D2235" t="str">
        <f t="shared" si="34"/>
        <v>11</v>
      </c>
      <c r="E2235" t="s">
        <v>327</v>
      </c>
      <c r="F2235" t="s">
        <v>374</v>
      </c>
      <c r="G2235" s="5">
        <v>2</v>
      </c>
    </row>
    <row r="2236" spans="1:7" x14ac:dyDescent="0.2">
      <c r="A2236" t="s">
        <v>616</v>
      </c>
      <c r="B2236" t="s">
        <v>617</v>
      </c>
      <c r="C2236" t="s">
        <v>629</v>
      </c>
      <c r="D2236" t="str">
        <f t="shared" si="34"/>
        <v>11</v>
      </c>
      <c r="E2236" t="s">
        <v>328</v>
      </c>
      <c r="F2236" t="s">
        <v>374</v>
      </c>
      <c r="G2236" s="5">
        <v>14</v>
      </c>
    </row>
    <row r="2237" spans="1:7" x14ac:dyDescent="0.2">
      <c r="A2237" t="s">
        <v>616</v>
      </c>
      <c r="B2237" t="s">
        <v>617</v>
      </c>
      <c r="C2237" t="s">
        <v>629</v>
      </c>
      <c r="D2237" t="str">
        <f t="shared" si="34"/>
        <v>11</v>
      </c>
      <c r="E2237" t="s">
        <v>392</v>
      </c>
      <c r="F2237" t="s">
        <v>374</v>
      </c>
      <c r="G2237" s="5">
        <v>2</v>
      </c>
    </row>
    <row r="2238" spans="1:7" x14ac:dyDescent="0.2">
      <c r="A2238" t="s">
        <v>616</v>
      </c>
      <c r="B2238" t="s">
        <v>617</v>
      </c>
      <c r="C2238" t="s">
        <v>629</v>
      </c>
      <c r="D2238" t="str">
        <f t="shared" si="34"/>
        <v>11</v>
      </c>
      <c r="E2238" t="s">
        <v>517</v>
      </c>
      <c r="F2238" t="s">
        <v>374</v>
      </c>
      <c r="G2238" s="5">
        <v>8</v>
      </c>
    </row>
    <row r="2239" spans="1:7" x14ac:dyDescent="0.2">
      <c r="A2239" t="s">
        <v>616</v>
      </c>
      <c r="B2239" t="s">
        <v>617</v>
      </c>
      <c r="C2239" t="s">
        <v>629</v>
      </c>
      <c r="D2239" t="str">
        <f t="shared" si="34"/>
        <v>11</v>
      </c>
      <c r="E2239" t="s">
        <v>360</v>
      </c>
      <c r="F2239" t="s">
        <v>374</v>
      </c>
      <c r="G2239" s="5">
        <v>4</v>
      </c>
    </row>
    <row r="2240" spans="1:7" x14ac:dyDescent="0.2">
      <c r="A2240" t="s">
        <v>616</v>
      </c>
      <c r="B2240" t="s">
        <v>617</v>
      </c>
      <c r="C2240" t="s">
        <v>629</v>
      </c>
      <c r="D2240" t="str">
        <f t="shared" si="34"/>
        <v>11</v>
      </c>
      <c r="E2240" t="s">
        <v>330</v>
      </c>
      <c r="F2240" t="s">
        <v>374</v>
      </c>
      <c r="G2240" s="5">
        <v>8</v>
      </c>
    </row>
    <row r="2241" spans="1:7" x14ac:dyDescent="0.2">
      <c r="A2241" t="s">
        <v>616</v>
      </c>
      <c r="B2241" t="s">
        <v>617</v>
      </c>
      <c r="C2241" t="s">
        <v>629</v>
      </c>
      <c r="D2241" t="str">
        <f t="shared" si="34"/>
        <v>11</v>
      </c>
      <c r="E2241" t="s">
        <v>331</v>
      </c>
      <c r="F2241" t="s">
        <v>374</v>
      </c>
      <c r="G2241" s="5">
        <v>5</v>
      </c>
    </row>
    <row r="2242" spans="1:7" x14ac:dyDescent="0.2">
      <c r="A2242" t="s">
        <v>616</v>
      </c>
      <c r="B2242" t="s">
        <v>617</v>
      </c>
      <c r="C2242" t="s">
        <v>629</v>
      </c>
      <c r="D2242" t="str">
        <f t="shared" si="34"/>
        <v>11</v>
      </c>
      <c r="E2242" t="s">
        <v>474</v>
      </c>
      <c r="F2242" t="s">
        <v>374</v>
      </c>
      <c r="G2242" s="5">
        <v>34</v>
      </c>
    </row>
    <row r="2243" spans="1:7" x14ac:dyDescent="0.2">
      <c r="A2243" t="s">
        <v>616</v>
      </c>
      <c r="B2243" t="s">
        <v>617</v>
      </c>
      <c r="C2243" t="s">
        <v>629</v>
      </c>
      <c r="D2243" t="str">
        <f t="shared" ref="D2243:D2306" si="35">LEFT(E2243,2)</f>
        <v>11</v>
      </c>
      <c r="E2243" t="s">
        <v>620</v>
      </c>
      <c r="F2243" t="s">
        <v>374</v>
      </c>
      <c r="G2243" s="5">
        <v>180</v>
      </c>
    </row>
    <row r="2244" spans="1:7" x14ac:dyDescent="0.2">
      <c r="A2244" t="s">
        <v>616</v>
      </c>
      <c r="B2244" t="s">
        <v>617</v>
      </c>
      <c r="C2244" t="s">
        <v>629</v>
      </c>
      <c r="D2244" t="str">
        <f t="shared" si="35"/>
        <v>11</v>
      </c>
      <c r="E2244" t="s">
        <v>335</v>
      </c>
      <c r="F2244" t="s">
        <v>374</v>
      </c>
      <c r="G2244" s="5">
        <v>5</v>
      </c>
    </row>
    <row r="2245" spans="1:7" x14ac:dyDescent="0.2">
      <c r="A2245" t="s">
        <v>616</v>
      </c>
      <c r="B2245" t="s">
        <v>617</v>
      </c>
      <c r="C2245" t="s">
        <v>629</v>
      </c>
      <c r="D2245" t="str">
        <f t="shared" si="35"/>
        <v>12</v>
      </c>
      <c r="E2245" t="s">
        <v>336</v>
      </c>
      <c r="F2245" t="s">
        <v>374</v>
      </c>
      <c r="G2245" s="5">
        <v>5</v>
      </c>
    </row>
    <row r="2246" spans="1:7" x14ac:dyDescent="0.2">
      <c r="A2246" t="s">
        <v>616</v>
      </c>
      <c r="B2246" t="s">
        <v>617</v>
      </c>
      <c r="C2246" t="s">
        <v>629</v>
      </c>
      <c r="D2246" t="str">
        <f t="shared" si="35"/>
        <v>12</v>
      </c>
      <c r="E2246" t="s">
        <v>606</v>
      </c>
      <c r="F2246" t="s">
        <v>374</v>
      </c>
      <c r="G2246" s="5">
        <v>3</v>
      </c>
    </row>
    <row r="2247" spans="1:7" x14ac:dyDescent="0.2">
      <c r="A2247" t="s">
        <v>616</v>
      </c>
      <c r="B2247" t="s">
        <v>617</v>
      </c>
      <c r="C2247" t="s">
        <v>629</v>
      </c>
      <c r="D2247" t="str">
        <f t="shared" si="35"/>
        <v>12</v>
      </c>
      <c r="E2247" t="s">
        <v>502</v>
      </c>
      <c r="F2247" t="s">
        <v>374</v>
      </c>
      <c r="G2247" s="5">
        <v>2</v>
      </c>
    </row>
    <row r="2248" spans="1:7" x14ac:dyDescent="0.2">
      <c r="A2248" t="s">
        <v>616</v>
      </c>
      <c r="B2248" t="s">
        <v>617</v>
      </c>
      <c r="C2248" t="s">
        <v>629</v>
      </c>
      <c r="D2248" t="str">
        <f t="shared" si="35"/>
        <v>12</v>
      </c>
      <c r="E2248" t="s">
        <v>401</v>
      </c>
      <c r="F2248" t="s">
        <v>374</v>
      </c>
      <c r="G2248" s="5">
        <v>5</v>
      </c>
    </row>
    <row r="2249" spans="1:7" x14ac:dyDescent="0.2">
      <c r="A2249" t="s">
        <v>616</v>
      </c>
      <c r="B2249" t="s">
        <v>617</v>
      </c>
      <c r="C2249" t="s">
        <v>629</v>
      </c>
      <c r="D2249" t="str">
        <f t="shared" si="35"/>
        <v>12</v>
      </c>
      <c r="E2249" t="s">
        <v>621</v>
      </c>
      <c r="F2249" t="s">
        <v>374</v>
      </c>
      <c r="G2249" s="5">
        <v>120</v>
      </c>
    </row>
    <row r="2250" spans="1:7" x14ac:dyDescent="0.2">
      <c r="A2250" t="s">
        <v>616</v>
      </c>
      <c r="B2250" t="s">
        <v>617</v>
      </c>
      <c r="C2250" t="s">
        <v>629</v>
      </c>
      <c r="D2250" t="str">
        <f t="shared" si="35"/>
        <v>14</v>
      </c>
      <c r="E2250" t="s">
        <v>337</v>
      </c>
      <c r="F2250" t="s">
        <v>374</v>
      </c>
      <c r="G2250" s="5">
        <v>26</v>
      </c>
    </row>
    <row r="2251" spans="1:7" x14ac:dyDescent="0.2">
      <c r="A2251" t="s">
        <v>616</v>
      </c>
      <c r="B2251" t="s">
        <v>617</v>
      </c>
      <c r="C2251" t="s">
        <v>630</v>
      </c>
      <c r="D2251" t="str">
        <f t="shared" si="35"/>
        <v>10</v>
      </c>
      <c r="E2251" t="s">
        <v>320</v>
      </c>
      <c r="F2251" t="s">
        <v>374</v>
      </c>
      <c r="G2251" s="5">
        <v>5287</v>
      </c>
    </row>
    <row r="2252" spans="1:7" x14ac:dyDescent="0.2">
      <c r="A2252" t="s">
        <v>616</v>
      </c>
      <c r="B2252" t="s">
        <v>617</v>
      </c>
      <c r="C2252" t="s">
        <v>630</v>
      </c>
      <c r="D2252" t="str">
        <f t="shared" si="35"/>
        <v>10</v>
      </c>
      <c r="E2252" t="s">
        <v>574</v>
      </c>
      <c r="F2252" t="s">
        <v>374</v>
      </c>
      <c r="G2252" s="5">
        <v>130</v>
      </c>
    </row>
    <row r="2253" spans="1:7" x14ac:dyDescent="0.2">
      <c r="A2253" t="s">
        <v>616</v>
      </c>
      <c r="B2253" t="s">
        <v>617</v>
      </c>
      <c r="C2253" t="s">
        <v>630</v>
      </c>
      <c r="D2253" t="str">
        <f t="shared" si="35"/>
        <v>10</v>
      </c>
      <c r="E2253" t="s">
        <v>486</v>
      </c>
      <c r="F2253" t="s">
        <v>374</v>
      </c>
      <c r="G2253" s="5">
        <v>74</v>
      </c>
    </row>
    <row r="2254" spans="1:7" x14ac:dyDescent="0.2">
      <c r="A2254" t="s">
        <v>616</v>
      </c>
      <c r="B2254" t="s">
        <v>617</v>
      </c>
      <c r="C2254" t="s">
        <v>630</v>
      </c>
      <c r="D2254" t="str">
        <f t="shared" si="35"/>
        <v>10</v>
      </c>
      <c r="E2254" t="s">
        <v>403</v>
      </c>
      <c r="F2254" t="s">
        <v>374</v>
      </c>
      <c r="G2254" s="5">
        <v>309</v>
      </c>
    </row>
    <row r="2255" spans="1:7" x14ac:dyDescent="0.2">
      <c r="A2255" t="s">
        <v>616</v>
      </c>
      <c r="B2255" t="s">
        <v>617</v>
      </c>
      <c r="C2255" t="s">
        <v>630</v>
      </c>
      <c r="D2255" t="str">
        <f t="shared" si="35"/>
        <v>10</v>
      </c>
      <c r="E2255" t="s">
        <v>524</v>
      </c>
      <c r="F2255" t="s">
        <v>374</v>
      </c>
      <c r="G2255" s="5">
        <v>34</v>
      </c>
    </row>
    <row r="2256" spans="1:7" x14ac:dyDescent="0.2">
      <c r="A2256" t="s">
        <v>616</v>
      </c>
      <c r="B2256" t="s">
        <v>617</v>
      </c>
      <c r="C2256" t="s">
        <v>630</v>
      </c>
      <c r="D2256" t="str">
        <f t="shared" si="35"/>
        <v>10</v>
      </c>
      <c r="E2256" t="s">
        <v>575</v>
      </c>
      <c r="F2256" t="s">
        <v>374</v>
      </c>
      <c r="G2256" s="5">
        <v>35</v>
      </c>
    </row>
    <row r="2257" spans="1:7" x14ac:dyDescent="0.2">
      <c r="A2257" t="s">
        <v>616</v>
      </c>
      <c r="B2257" t="s">
        <v>617</v>
      </c>
      <c r="C2257" t="s">
        <v>630</v>
      </c>
      <c r="D2257" t="str">
        <f t="shared" si="35"/>
        <v>10</v>
      </c>
      <c r="E2257" t="s">
        <v>436</v>
      </c>
      <c r="F2257" t="s">
        <v>374</v>
      </c>
      <c r="G2257" s="5">
        <v>72</v>
      </c>
    </row>
    <row r="2258" spans="1:7" x14ac:dyDescent="0.2">
      <c r="A2258" t="s">
        <v>616</v>
      </c>
      <c r="B2258" t="s">
        <v>617</v>
      </c>
      <c r="C2258" t="s">
        <v>630</v>
      </c>
      <c r="D2258" t="str">
        <f t="shared" si="35"/>
        <v>10</v>
      </c>
      <c r="E2258" t="s">
        <v>437</v>
      </c>
      <c r="F2258" t="s">
        <v>374</v>
      </c>
      <c r="G2258" s="5">
        <v>60</v>
      </c>
    </row>
    <row r="2259" spans="1:7" x14ac:dyDescent="0.2">
      <c r="A2259" t="s">
        <v>616</v>
      </c>
      <c r="B2259" t="s">
        <v>617</v>
      </c>
      <c r="C2259" t="s">
        <v>630</v>
      </c>
      <c r="D2259" t="str">
        <f t="shared" si="35"/>
        <v>10</v>
      </c>
      <c r="E2259" t="s">
        <v>324</v>
      </c>
      <c r="F2259" t="s">
        <v>374</v>
      </c>
      <c r="G2259" s="5">
        <v>960</v>
      </c>
    </row>
    <row r="2260" spans="1:7" x14ac:dyDescent="0.2">
      <c r="A2260" t="s">
        <v>616</v>
      </c>
      <c r="B2260" t="s">
        <v>617</v>
      </c>
      <c r="C2260" t="s">
        <v>630</v>
      </c>
      <c r="D2260" t="str">
        <f t="shared" si="35"/>
        <v>10</v>
      </c>
      <c r="E2260" t="s">
        <v>325</v>
      </c>
      <c r="F2260" t="s">
        <v>374</v>
      </c>
      <c r="G2260" s="5">
        <v>14</v>
      </c>
    </row>
    <row r="2261" spans="1:7" x14ac:dyDescent="0.2">
      <c r="A2261" t="s">
        <v>616</v>
      </c>
      <c r="B2261" t="s">
        <v>617</v>
      </c>
      <c r="C2261" t="s">
        <v>630</v>
      </c>
      <c r="D2261" t="str">
        <f t="shared" si="35"/>
        <v>10</v>
      </c>
      <c r="E2261" t="s">
        <v>326</v>
      </c>
      <c r="F2261" t="s">
        <v>374</v>
      </c>
      <c r="G2261" s="5">
        <v>982</v>
      </c>
    </row>
    <row r="2262" spans="1:7" x14ac:dyDescent="0.2">
      <c r="A2262" t="s">
        <v>616</v>
      </c>
      <c r="B2262" t="s">
        <v>617</v>
      </c>
      <c r="C2262" t="s">
        <v>630</v>
      </c>
      <c r="D2262" t="str">
        <f t="shared" si="35"/>
        <v>11</v>
      </c>
      <c r="E2262" t="s">
        <v>344</v>
      </c>
      <c r="F2262" t="s">
        <v>374</v>
      </c>
      <c r="G2262" s="5">
        <v>6</v>
      </c>
    </row>
    <row r="2263" spans="1:7" x14ac:dyDescent="0.2">
      <c r="A2263" t="s">
        <v>616</v>
      </c>
      <c r="B2263" t="s">
        <v>617</v>
      </c>
      <c r="C2263" t="s">
        <v>630</v>
      </c>
      <c r="D2263" t="str">
        <f t="shared" si="35"/>
        <v>11</v>
      </c>
      <c r="E2263" t="s">
        <v>491</v>
      </c>
      <c r="F2263" t="s">
        <v>374</v>
      </c>
      <c r="G2263" s="5">
        <v>16</v>
      </c>
    </row>
    <row r="2264" spans="1:7" x14ac:dyDescent="0.2">
      <c r="A2264" t="s">
        <v>616</v>
      </c>
      <c r="B2264" t="s">
        <v>617</v>
      </c>
      <c r="C2264" t="s">
        <v>630</v>
      </c>
      <c r="D2264" t="str">
        <f t="shared" si="35"/>
        <v>11</v>
      </c>
      <c r="E2264" t="s">
        <v>605</v>
      </c>
      <c r="F2264" t="s">
        <v>374</v>
      </c>
      <c r="G2264" s="5">
        <v>18</v>
      </c>
    </row>
    <row r="2265" spans="1:7" x14ac:dyDescent="0.2">
      <c r="A2265" t="s">
        <v>616</v>
      </c>
      <c r="B2265" t="s">
        <v>617</v>
      </c>
      <c r="C2265" t="s">
        <v>630</v>
      </c>
      <c r="D2265" t="str">
        <f t="shared" si="35"/>
        <v>11</v>
      </c>
      <c r="E2265" t="s">
        <v>405</v>
      </c>
      <c r="F2265" t="s">
        <v>374</v>
      </c>
      <c r="G2265" s="5">
        <v>2</v>
      </c>
    </row>
    <row r="2266" spans="1:7" x14ac:dyDescent="0.2">
      <c r="A2266" t="s">
        <v>616</v>
      </c>
      <c r="B2266" t="s">
        <v>617</v>
      </c>
      <c r="C2266" t="s">
        <v>630</v>
      </c>
      <c r="D2266" t="str">
        <f t="shared" si="35"/>
        <v>11</v>
      </c>
      <c r="E2266" t="s">
        <v>327</v>
      </c>
      <c r="F2266" t="s">
        <v>374</v>
      </c>
      <c r="G2266" s="5">
        <v>2</v>
      </c>
    </row>
    <row r="2267" spans="1:7" x14ac:dyDescent="0.2">
      <c r="A2267" t="s">
        <v>616</v>
      </c>
      <c r="B2267" t="s">
        <v>617</v>
      </c>
      <c r="C2267" t="s">
        <v>630</v>
      </c>
      <c r="D2267" t="str">
        <f t="shared" si="35"/>
        <v>11</v>
      </c>
      <c r="E2267" t="s">
        <v>328</v>
      </c>
      <c r="F2267" t="s">
        <v>374</v>
      </c>
      <c r="G2267" s="5">
        <v>11</v>
      </c>
    </row>
    <row r="2268" spans="1:7" x14ac:dyDescent="0.2">
      <c r="A2268" t="s">
        <v>616</v>
      </c>
      <c r="B2268" t="s">
        <v>617</v>
      </c>
      <c r="C2268" t="s">
        <v>630</v>
      </c>
      <c r="D2268" t="str">
        <f t="shared" si="35"/>
        <v>11</v>
      </c>
      <c r="E2268" t="s">
        <v>392</v>
      </c>
      <c r="F2268" t="s">
        <v>374</v>
      </c>
      <c r="G2268" s="5">
        <v>2</v>
      </c>
    </row>
    <row r="2269" spans="1:7" x14ac:dyDescent="0.2">
      <c r="A2269" t="s">
        <v>616</v>
      </c>
      <c r="B2269" t="s">
        <v>617</v>
      </c>
      <c r="C2269" t="s">
        <v>630</v>
      </c>
      <c r="D2269" t="str">
        <f t="shared" si="35"/>
        <v>11</v>
      </c>
      <c r="E2269" t="s">
        <v>517</v>
      </c>
      <c r="F2269" t="s">
        <v>374</v>
      </c>
      <c r="G2269" s="5">
        <v>8</v>
      </c>
    </row>
    <row r="2270" spans="1:7" x14ac:dyDescent="0.2">
      <c r="A2270" t="s">
        <v>616</v>
      </c>
      <c r="B2270" t="s">
        <v>617</v>
      </c>
      <c r="C2270" t="s">
        <v>630</v>
      </c>
      <c r="D2270" t="str">
        <f t="shared" si="35"/>
        <v>11</v>
      </c>
      <c r="E2270" t="s">
        <v>360</v>
      </c>
      <c r="F2270" t="s">
        <v>374</v>
      </c>
      <c r="G2270" s="5">
        <v>6</v>
      </c>
    </row>
    <row r="2271" spans="1:7" x14ac:dyDescent="0.2">
      <c r="A2271" t="s">
        <v>616</v>
      </c>
      <c r="B2271" t="s">
        <v>617</v>
      </c>
      <c r="C2271" t="s">
        <v>630</v>
      </c>
      <c r="D2271" t="str">
        <f t="shared" si="35"/>
        <v>11</v>
      </c>
      <c r="E2271" t="s">
        <v>330</v>
      </c>
      <c r="F2271" t="s">
        <v>374</v>
      </c>
      <c r="G2271" s="5">
        <v>8</v>
      </c>
    </row>
    <row r="2272" spans="1:7" x14ac:dyDescent="0.2">
      <c r="A2272" t="s">
        <v>616</v>
      </c>
      <c r="B2272" t="s">
        <v>617</v>
      </c>
      <c r="C2272" t="s">
        <v>630</v>
      </c>
      <c r="D2272" t="str">
        <f t="shared" si="35"/>
        <v>11</v>
      </c>
      <c r="E2272" t="s">
        <v>331</v>
      </c>
      <c r="F2272" t="s">
        <v>374</v>
      </c>
      <c r="G2272" s="5">
        <v>5</v>
      </c>
    </row>
    <row r="2273" spans="1:7" x14ac:dyDescent="0.2">
      <c r="A2273" t="s">
        <v>616</v>
      </c>
      <c r="B2273" t="s">
        <v>617</v>
      </c>
      <c r="C2273" t="s">
        <v>630</v>
      </c>
      <c r="D2273" t="str">
        <f t="shared" si="35"/>
        <v>11</v>
      </c>
      <c r="E2273" t="s">
        <v>335</v>
      </c>
      <c r="F2273" t="s">
        <v>374</v>
      </c>
      <c r="G2273" s="5">
        <v>3</v>
      </c>
    </row>
    <row r="2274" spans="1:7" x14ac:dyDescent="0.2">
      <c r="A2274" t="s">
        <v>616</v>
      </c>
      <c r="B2274" t="s">
        <v>617</v>
      </c>
      <c r="C2274" t="s">
        <v>630</v>
      </c>
      <c r="D2274" t="str">
        <f t="shared" si="35"/>
        <v>12</v>
      </c>
      <c r="E2274" t="s">
        <v>336</v>
      </c>
      <c r="F2274" t="s">
        <v>374</v>
      </c>
      <c r="G2274" s="5">
        <v>3</v>
      </c>
    </row>
    <row r="2275" spans="1:7" x14ac:dyDescent="0.2">
      <c r="A2275" t="s">
        <v>616</v>
      </c>
      <c r="B2275" t="s">
        <v>617</v>
      </c>
      <c r="C2275" t="s">
        <v>630</v>
      </c>
      <c r="D2275" t="str">
        <f t="shared" si="35"/>
        <v>12</v>
      </c>
      <c r="E2275" t="s">
        <v>606</v>
      </c>
      <c r="F2275" t="s">
        <v>374</v>
      </c>
      <c r="G2275" s="5">
        <v>3</v>
      </c>
    </row>
    <row r="2276" spans="1:7" x14ac:dyDescent="0.2">
      <c r="A2276" t="s">
        <v>616</v>
      </c>
      <c r="B2276" t="s">
        <v>617</v>
      </c>
      <c r="C2276" t="s">
        <v>630</v>
      </c>
      <c r="D2276" t="str">
        <f t="shared" si="35"/>
        <v>12</v>
      </c>
      <c r="E2276" t="s">
        <v>502</v>
      </c>
      <c r="F2276" t="s">
        <v>374</v>
      </c>
      <c r="G2276" s="5">
        <v>2</v>
      </c>
    </row>
    <row r="2277" spans="1:7" x14ac:dyDescent="0.2">
      <c r="A2277" t="s">
        <v>616</v>
      </c>
      <c r="B2277" t="s">
        <v>617</v>
      </c>
      <c r="C2277" t="s">
        <v>630</v>
      </c>
      <c r="D2277" t="str">
        <f t="shared" si="35"/>
        <v>12</v>
      </c>
      <c r="E2277" t="s">
        <v>401</v>
      </c>
      <c r="F2277" t="s">
        <v>374</v>
      </c>
      <c r="G2277" s="5">
        <v>13</v>
      </c>
    </row>
    <row r="2278" spans="1:7" x14ac:dyDescent="0.2">
      <c r="A2278" t="s">
        <v>616</v>
      </c>
      <c r="B2278" t="s">
        <v>617</v>
      </c>
      <c r="C2278" t="s">
        <v>630</v>
      </c>
      <c r="D2278" t="str">
        <f t="shared" si="35"/>
        <v>12</v>
      </c>
      <c r="E2278" t="s">
        <v>621</v>
      </c>
      <c r="F2278" t="s">
        <v>374</v>
      </c>
      <c r="G2278" s="5">
        <v>100</v>
      </c>
    </row>
    <row r="2279" spans="1:7" x14ac:dyDescent="0.2">
      <c r="A2279" t="s">
        <v>616</v>
      </c>
      <c r="B2279" t="s">
        <v>617</v>
      </c>
      <c r="C2279" t="s">
        <v>630</v>
      </c>
      <c r="D2279" t="str">
        <f t="shared" si="35"/>
        <v>14</v>
      </c>
      <c r="E2279" t="s">
        <v>337</v>
      </c>
      <c r="F2279" t="s">
        <v>374</v>
      </c>
      <c r="G2279" s="5">
        <v>25</v>
      </c>
    </row>
    <row r="2280" spans="1:7" x14ac:dyDescent="0.2">
      <c r="A2280" t="s">
        <v>616</v>
      </c>
      <c r="B2280" t="s">
        <v>617</v>
      </c>
      <c r="C2280" t="s">
        <v>631</v>
      </c>
      <c r="D2280" t="str">
        <f t="shared" si="35"/>
        <v>10</v>
      </c>
      <c r="E2280" t="s">
        <v>320</v>
      </c>
      <c r="F2280" t="s">
        <v>374</v>
      </c>
      <c r="G2280" s="5">
        <v>83</v>
      </c>
    </row>
    <row r="2281" spans="1:7" x14ac:dyDescent="0.2">
      <c r="A2281" t="s">
        <v>616</v>
      </c>
      <c r="B2281" t="s">
        <v>617</v>
      </c>
      <c r="C2281" t="s">
        <v>631</v>
      </c>
      <c r="D2281" t="str">
        <f t="shared" si="35"/>
        <v>10</v>
      </c>
      <c r="E2281" t="s">
        <v>632</v>
      </c>
      <c r="F2281" t="s">
        <v>374</v>
      </c>
      <c r="G2281" s="5">
        <v>6750</v>
      </c>
    </row>
    <row r="2282" spans="1:7" x14ac:dyDescent="0.2">
      <c r="A2282" t="s">
        <v>616</v>
      </c>
      <c r="B2282" t="s">
        <v>617</v>
      </c>
      <c r="C2282" t="s">
        <v>631</v>
      </c>
      <c r="D2282" t="str">
        <f t="shared" si="35"/>
        <v>10</v>
      </c>
      <c r="E2282" t="s">
        <v>324</v>
      </c>
      <c r="F2282" t="s">
        <v>374</v>
      </c>
      <c r="G2282" s="5">
        <v>13</v>
      </c>
    </row>
    <row r="2283" spans="1:7" x14ac:dyDescent="0.2">
      <c r="A2283" t="s">
        <v>616</v>
      </c>
      <c r="B2283" t="s">
        <v>617</v>
      </c>
      <c r="C2283" t="s">
        <v>631</v>
      </c>
      <c r="D2283" t="str">
        <f t="shared" si="35"/>
        <v>10</v>
      </c>
      <c r="E2283" t="s">
        <v>326</v>
      </c>
      <c r="F2283" t="s">
        <v>374</v>
      </c>
      <c r="G2283" s="5">
        <v>964</v>
      </c>
    </row>
    <row r="2284" spans="1:7" x14ac:dyDescent="0.2">
      <c r="A2284" t="s">
        <v>633</v>
      </c>
      <c r="B2284" t="s">
        <v>634</v>
      </c>
      <c r="C2284" t="s">
        <v>635</v>
      </c>
      <c r="D2284" t="str">
        <f t="shared" si="35"/>
        <v>10</v>
      </c>
      <c r="E2284" t="s">
        <v>320</v>
      </c>
      <c r="F2284" t="s">
        <v>414</v>
      </c>
      <c r="G2284" s="5">
        <v>517</v>
      </c>
    </row>
    <row r="2285" spans="1:7" x14ac:dyDescent="0.2">
      <c r="A2285" t="s">
        <v>633</v>
      </c>
      <c r="B2285" t="s">
        <v>634</v>
      </c>
      <c r="C2285" t="s">
        <v>635</v>
      </c>
      <c r="D2285" t="str">
        <f t="shared" si="35"/>
        <v>10</v>
      </c>
      <c r="E2285" t="s">
        <v>320</v>
      </c>
      <c r="F2285" t="s">
        <v>374</v>
      </c>
      <c r="G2285" s="5">
        <v>6750</v>
      </c>
    </row>
    <row r="2286" spans="1:7" x14ac:dyDescent="0.2">
      <c r="A2286" t="s">
        <v>633</v>
      </c>
      <c r="B2286" t="s">
        <v>634</v>
      </c>
      <c r="C2286" t="s">
        <v>635</v>
      </c>
      <c r="D2286" t="str">
        <f t="shared" si="35"/>
        <v>10</v>
      </c>
      <c r="E2286" t="s">
        <v>486</v>
      </c>
      <c r="F2286" t="s">
        <v>414</v>
      </c>
      <c r="G2286" s="5">
        <v>33</v>
      </c>
    </row>
    <row r="2287" spans="1:7" x14ac:dyDescent="0.2">
      <c r="A2287" t="s">
        <v>633</v>
      </c>
      <c r="B2287" t="s">
        <v>634</v>
      </c>
      <c r="C2287" t="s">
        <v>635</v>
      </c>
      <c r="D2287" t="str">
        <f t="shared" si="35"/>
        <v>10</v>
      </c>
      <c r="E2287" t="s">
        <v>486</v>
      </c>
      <c r="F2287" t="s">
        <v>374</v>
      </c>
      <c r="G2287" s="5">
        <v>87</v>
      </c>
    </row>
    <row r="2288" spans="1:7" x14ac:dyDescent="0.2">
      <c r="A2288" t="s">
        <v>633</v>
      </c>
      <c r="B2288" t="s">
        <v>634</v>
      </c>
      <c r="C2288" t="s">
        <v>635</v>
      </c>
      <c r="D2288" t="str">
        <f t="shared" si="35"/>
        <v>10</v>
      </c>
      <c r="E2288" t="s">
        <v>403</v>
      </c>
      <c r="F2288" t="s">
        <v>374</v>
      </c>
      <c r="G2288" s="5">
        <v>50</v>
      </c>
    </row>
    <row r="2289" spans="1:7" x14ac:dyDescent="0.2">
      <c r="A2289" t="s">
        <v>633</v>
      </c>
      <c r="B2289" t="s">
        <v>634</v>
      </c>
      <c r="C2289" t="s">
        <v>635</v>
      </c>
      <c r="D2289" t="str">
        <f t="shared" si="35"/>
        <v>10</v>
      </c>
      <c r="E2289" t="s">
        <v>436</v>
      </c>
      <c r="F2289" t="s">
        <v>374</v>
      </c>
      <c r="G2289" s="5">
        <v>20</v>
      </c>
    </row>
    <row r="2290" spans="1:7" x14ac:dyDescent="0.2">
      <c r="A2290" t="s">
        <v>633</v>
      </c>
      <c r="B2290" t="s">
        <v>634</v>
      </c>
      <c r="C2290" t="s">
        <v>635</v>
      </c>
      <c r="D2290" t="str">
        <f t="shared" si="35"/>
        <v>10</v>
      </c>
      <c r="E2290" t="s">
        <v>632</v>
      </c>
      <c r="F2290" t="s">
        <v>374</v>
      </c>
      <c r="G2290" s="5">
        <v>300</v>
      </c>
    </row>
    <row r="2291" spans="1:7" x14ac:dyDescent="0.2">
      <c r="A2291" t="s">
        <v>633</v>
      </c>
      <c r="B2291" t="s">
        <v>634</v>
      </c>
      <c r="C2291" t="s">
        <v>635</v>
      </c>
      <c r="D2291" t="str">
        <f t="shared" si="35"/>
        <v>10</v>
      </c>
      <c r="E2291" t="s">
        <v>609</v>
      </c>
      <c r="F2291" t="s">
        <v>374</v>
      </c>
      <c r="G2291" s="5">
        <v>294</v>
      </c>
    </row>
    <row r="2292" spans="1:7" x14ac:dyDescent="0.2">
      <c r="A2292" t="s">
        <v>633</v>
      </c>
      <c r="B2292" t="s">
        <v>634</v>
      </c>
      <c r="C2292" t="s">
        <v>635</v>
      </c>
      <c r="D2292" t="str">
        <f t="shared" si="35"/>
        <v>10</v>
      </c>
      <c r="E2292" t="s">
        <v>324</v>
      </c>
      <c r="F2292" t="s">
        <v>414</v>
      </c>
      <c r="G2292" s="5">
        <v>88</v>
      </c>
    </row>
    <row r="2293" spans="1:7" x14ac:dyDescent="0.2">
      <c r="A2293" t="s">
        <v>633</v>
      </c>
      <c r="B2293" t="s">
        <v>634</v>
      </c>
      <c r="C2293" t="s">
        <v>635</v>
      </c>
      <c r="D2293" t="str">
        <f t="shared" si="35"/>
        <v>10</v>
      </c>
      <c r="E2293" t="s">
        <v>324</v>
      </c>
      <c r="F2293" t="s">
        <v>374</v>
      </c>
      <c r="G2293" s="5">
        <v>1106</v>
      </c>
    </row>
    <row r="2294" spans="1:7" x14ac:dyDescent="0.2">
      <c r="A2294" t="s">
        <v>633</v>
      </c>
      <c r="B2294" t="s">
        <v>634</v>
      </c>
      <c r="C2294" t="s">
        <v>635</v>
      </c>
      <c r="D2294" t="str">
        <f t="shared" si="35"/>
        <v>10</v>
      </c>
      <c r="E2294" t="s">
        <v>326</v>
      </c>
      <c r="F2294" t="s">
        <v>414</v>
      </c>
      <c r="G2294" s="5">
        <v>90</v>
      </c>
    </row>
    <row r="2295" spans="1:7" x14ac:dyDescent="0.2">
      <c r="A2295" t="s">
        <v>633</v>
      </c>
      <c r="B2295" t="s">
        <v>634</v>
      </c>
      <c r="C2295" t="s">
        <v>635</v>
      </c>
      <c r="D2295" t="str">
        <f t="shared" si="35"/>
        <v>10</v>
      </c>
      <c r="E2295" t="s">
        <v>326</v>
      </c>
      <c r="F2295" t="s">
        <v>374</v>
      </c>
      <c r="G2295" s="5">
        <v>1130</v>
      </c>
    </row>
    <row r="2296" spans="1:7" x14ac:dyDescent="0.2">
      <c r="A2296" t="s">
        <v>633</v>
      </c>
      <c r="B2296" t="s">
        <v>634</v>
      </c>
      <c r="C2296" t="s">
        <v>635</v>
      </c>
      <c r="D2296" t="str">
        <f t="shared" si="35"/>
        <v>11</v>
      </c>
      <c r="E2296" t="s">
        <v>344</v>
      </c>
      <c r="F2296" t="s">
        <v>414</v>
      </c>
      <c r="G2296" s="5">
        <v>11</v>
      </c>
    </row>
    <row r="2297" spans="1:7" x14ac:dyDescent="0.2">
      <c r="A2297" t="s">
        <v>633</v>
      </c>
      <c r="B2297" t="s">
        <v>634</v>
      </c>
      <c r="C2297" t="s">
        <v>635</v>
      </c>
      <c r="D2297" t="str">
        <f t="shared" si="35"/>
        <v>11</v>
      </c>
      <c r="E2297" t="s">
        <v>344</v>
      </c>
      <c r="F2297" t="s">
        <v>374</v>
      </c>
      <c r="G2297" s="5">
        <v>20</v>
      </c>
    </row>
    <row r="2298" spans="1:7" x14ac:dyDescent="0.2">
      <c r="A2298" t="s">
        <v>633</v>
      </c>
      <c r="B2298" t="s">
        <v>634</v>
      </c>
      <c r="C2298" t="s">
        <v>635</v>
      </c>
      <c r="D2298" t="str">
        <f t="shared" si="35"/>
        <v>11</v>
      </c>
      <c r="E2298" t="s">
        <v>491</v>
      </c>
      <c r="F2298" t="s">
        <v>374</v>
      </c>
      <c r="G2298" s="5">
        <v>52</v>
      </c>
    </row>
    <row r="2299" spans="1:7" x14ac:dyDescent="0.2">
      <c r="A2299" t="s">
        <v>633</v>
      </c>
      <c r="B2299" t="s">
        <v>634</v>
      </c>
      <c r="C2299" t="s">
        <v>635</v>
      </c>
      <c r="D2299" t="str">
        <f t="shared" si="35"/>
        <v>11</v>
      </c>
      <c r="E2299" t="s">
        <v>405</v>
      </c>
      <c r="F2299" t="s">
        <v>414</v>
      </c>
      <c r="G2299" s="5">
        <v>15</v>
      </c>
    </row>
    <row r="2300" spans="1:7" x14ac:dyDescent="0.2">
      <c r="A2300" t="s">
        <v>633</v>
      </c>
      <c r="B2300" t="s">
        <v>634</v>
      </c>
      <c r="C2300" t="s">
        <v>635</v>
      </c>
      <c r="D2300" t="str">
        <f t="shared" si="35"/>
        <v>11</v>
      </c>
      <c r="E2300" t="s">
        <v>328</v>
      </c>
      <c r="F2300" t="s">
        <v>414</v>
      </c>
      <c r="G2300" s="5">
        <v>811</v>
      </c>
    </row>
    <row r="2301" spans="1:7" x14ac:dyDescent="0.2">
      <c r="A2301" t="s">
        <v>633</v>
      </c>
      <c r="B2301" t="s">
        <v>634</v>
      </c>
      <c r="C2301" t="s">
        <v>635</v>
      </c>
      <c r="D2301" t="str">
        <f t="shared" si="35"/>
        <v>11</v>
      </c>
      <c r="E2301" t="s">
        <v>328</v>
      </c>
      <c r="F2301" t="s">
        <v>374</v>
      </c>
      <c r="G2301" s="5">
        <v>12</v>
      </c>
    </row>
    <row r="2302" spans="1:7" x14ac:dyDescent="0.2">
      <c r="A2302" t="s">
        <v>633</v>
      </c>
      <c r="B2302" t="s">
        <v>634</v>
      </c>
      <c r="C2302" t="s">
        <v>635</v>
      </c>
      <c r="D2302" t="str">
        <f t="shared" si="35"/>
        <v>11</v>
      </c>
      <c r="E2302" t="s">
        <v>517</v>
      </c>
      <c r="F2302" t="s">
        <v>414</v>
      </c>
      <c r="G2302" s="5">
        <v>7</v>
      </c>
    </row>
    <row r="2303" spans="1:7" x14ac:dyDescent="0.2">
      <c r="A2303" t="s">
        <v>633</v>
      </c>
      <c r="B2303" t="s">
        <v>634</v>
      </c>
      <c r="C2303" t="s">
        <v>635</v>
      </c>
      <c r="D2303" t="str">
        <f t="shared" si="35"/>
        <v>11</v>
      </c>
      <c r="E2303" t="s">
        <v>517</v>
      </c>
      <c r="F2303" t="s">
        <v>374</v>
      </c>
      <c r="G2303" s="5">
        <v>5</v>
      </c>
    </row>
    <row r="2304" spans="1:7" x14ac:dyDescent="0.2">
      <c r="A2304" t="s">
        <v>633</v>
      </c>
      <c r="B2304" t="s">
        <v>634</v>
      </c>
      <c r="C2304" t="s">
        <v>635</v>
      </c>
      <c r="D2304" t="str">
        <f t="shared" si="35"/>
        <v>11</v>
      </c>
      <c r="E2304" t="s">
        <v>360</v>
      </c>
      <c r="F2304" t="s">
        <v>414</v>
      </c>
      <c r="G2304" s="5">
        <v>6</v>
      </c>
    </row>
    <row r="2305" spans="1:7" x14ac:dyDescent="0.2">
      <c r="A2305" t="s">
        <v>633</v>
      </c>
      <c r="B2305" t="s">
        <v>634</v>
      </c>
      <c r="C2305" t="s">
        <v>635</v>
      </c>
      <c r="D2305" t="str">
        <f t="shared" si="35"/>
        <v>11</v>
      </c>
      <c r="E2305" t="s">
        <v>360</v>
      </c>
      <c r="F2305" t="s">
        <v>374</v>
      </c>
      <c r="G2305" s="5">
        <v>23</v>
      </c>
    </row>
    <row r="2306" spans="1:7" x14ac:dyDescent="0.2">
      <c r="A2306" t="s">
        <v>633</v>
      </c>
      <c r="B2306" t="s">
        <v>634</v>
      </c>
      <c r="C2306" t="s">
        <v>635</v>
      </c>
      <c r="D2306" t="str">
        <f t="shared" si="35"/>
        <v>11</v>
      </c>
      <c r="E2306" t="s">
        <v>330</v>
      </c>
      <c r="F2306" t="s">
        <v>374</v>
      </c>
      <c r="G2306" s="5">
        <v>104</v>
      </c>
    </row>
    <row r="2307" spans="1:7" x14ac:dyDescent="0.2">
      <c r="A2307" t="s">
        <v>633</v>
      </c>
      <c r="B2307" t="s">
        <v>634</v>
      </c>
      <c r="C2307" t="s">
        <v>635</v>
      </c>
      <c r="D2307" t="str">
        <f t="shared" ref="D2307:D2370" si="36">LEFT(E2307,2)</f>
        <v>11</v>
      </c>
      <c r="E2307" t="s">
        <v>333</v>
      </c>
      <c r="F2307" t="s">
        <v>374</v>
      </c>
      <c r="G2307" s="5">
        <v>20</v>
      </c>
    </row>
    <row r="2308" spans="1:7" x14ac:dyDescent="0.2">
      <c r="A2308" t="s">
        <v>633</v>
      </c>
      <c r="B2308" t="s">
        <v>634</v>
      </c>
      <c r="C2308" t="s">
        <v>635</v>
      </c>
      <c r="D2308" t="str">
        <f t="shared" si="36"/>
        <v>11</v>
      </c>
      <c r="E2308" t="s">
        <v>474</v>
      </c>
      <c r="F2308" t="s">
        <v>414</v>
      </c>
      <c r="G2308" s="5">
        <v>12</v>
      </c>
    </row>
    <row r="2309" spans="1:7" x14ac:dyDescent="0.2">
      <c r="A2309" t="s">
        <v>633</v>
      </c>
      <c r="B2309" t="s">
        <v>634</v>
      </c>
      <c r="C2309" t="s">
        <v>635</v>
      </c>
      <c r="D2309" t="str">
        <f t="shared" si="36"/>
        <v>11</v>
      </c>
      <c r="E2309" t="s">
        <v>474</v>
      </c>
      <c r="F2309" t="s">
        <v>374</v>
      </c>
      <c r="G2309" s="5">
        <v>30</v>
      </c>
    </row>
    <row r="2310" spans="1:7" x14ac:dyDescent="0.2">
      <c r="A2310" t="s">
        <v>633</v>
      </c>
      <c r="B2310" t="s">
        <v>634</v>
      </c>
      <c r="C2310" t="s">
        <v>635</v>
      </c>
      <c r="D2310" t="str">
        <f t="shared" si="36"/>
        <v>11</v>
      </c>
      <c r="E2310" t="s">
        <v>347</v>
      </c>
      <c r="F2310" t="s">
        <v>374</v>
      </c>
      <c r="G2310" s="5">
        <v>10</v>
      </c>
    </row>
    <row r="2311" spans="1:7" x14ac:dyDescent="0.2">
      <c r="A2311" t="s">
        <v>633</v>
      </c>
      <c r="B2311" t="s">
        <v>634</v>
      </c>
      <c r="C2311" t="s">
        <v>635</v>
      </c>
      <c r="D2311" t="str">
        <f t="shared" si="36"/>
        <v>12</v>
      </c>
      <c r="E2311" t="s">
        <v>336</v>
      </c>
      <c r="F2311" t="s">
        <v>374</v>
      </c>
      <c r="G2311" s="5">
        <v>213</v>
      </c>
    </row>
    <row r="2312" spans="1:7" x14ac:dyDescent="0.2">
      <c r="A2312" t="s">
        <v>633</v>
      </c>
      <c r="B2312" t="s">
        <v>634</v>
      </c>
      <c r="C2312" t="s">
        <v>635</v>
      </c>
      <c r="D2312" t="str">
        <f t="shared" si="36"/>
        <v>12</v>
      </c>
      <c r="E2312" t="s">
        <v>400</v>
      </c>
      <c r="F2312" t="s">
        <v>374</v>
      </c>
      <c r="G2312" s="5">
        <v>312</v>
      </c>
    </row>
    <row r="2313" spans="1:7" x14ac:dyDescent="0.2">
      <c r="A2313" t="s">
        <v>633</v>
      </c>
      <c r="B2313" t="s">
        <v>634</v>
      </c>
      <c r="C2313" t="s">
        <v>635</v>
      </c>
      <c r="D2313" t="str">
        <f t="shared" si="36"/>
        <v>14</v>
      </c>
      <c r="E2313" t="s">
        <v>350</v>
      </c>
      <c r="F2313" t="s">
        <v>374</v>
      </c>
      <c r="G2313" s="5">
        <v>90</v>
      </c>
    </row>
    <row r="2314" spans="1:7" x14ac:dyDescent="0.2">
      <c r="A2314" t="s">
        <v>633</v>
      </c>
      <c r="B2314" t="s">
        <v>634</v>
      </c>
      <c r="C2314" t="s">
        <v>635</v>
      </c>
      <c r="D2314" t="str">
        <f t="shared" si="36"/>
        <v>14</v>
      </c>
      <c r="E2314" t="s">
        <v>338</v>
      </c>
      <c r="F2314" t="s">
        <v>373</v>
      </c>
      <c r="G2314" s="5">
        <v>-578</v>
      </c>
    </row>
    <row r="2315" spans="1:7" x14ac:dyDescent="0.2">
      <c r="A2315" t="s">
        <v>633</v>
      </c>
      <c r="B2315" t="s">
        <v>634</v>
      </c>
      <c r="C2315" t="s">
        <v>635</v>
      </c>
      <c r="D2315" t="str">
        <f t="shared" si="36"/>
        <v>14</v>
      </c>
      <c r="E2315" t="s">
        <v>338</v>
      </c>
      <c r="F2315" t="s">
        <v>374</v>
      </c>
      <c r="G2315" s="5">
        <v>578</v>
      </c>
    </row>
    <row r="2316" spans="1:7" x14ac:dyDescent="0.2">
      <c r="A2316" t="s">
        <v>633</v>
      </c>
      <c r="B2316" t="s">
        <v>634</v>
      </c>
      <c r="C2316" t="s">
        <v>635</v>
      </c>
      <c r="D2316" t="str">
        <f t="shared" si="36"/>
        <v>14</v>
      </c>
      <c r="E2316" t="s">
        <v>362</v>
      </c>
      <c r="F2316" t="s">
        <v>374</v>
      </c>
      <c r="G2316" s="5">
        <v>0</v>
      </c>
    </row>
    <row r="2317" spans="1:7" x14ac:dyDescent="0.2">
      <c r="A2317" t="s">
        <v>633</v>
      </c>
      <c r="B2317" t="s">
        <v>634</v>
      </c>
      <c r="C2317" t="s">
        <v>635</v>
      </c>
      <c r="D2317" t="str">
        <f t="shared" si="36"/>
        <v>17</v>
      </c>
      <c r="E2317" t="s">
        <v>339</v>
      </c>
      <c r="F2317" t="s">
        <v>374</v>
      </c>
      <c r="G2317" s="5">
        <v>-526</v>
      </c>
    </row>
    <row r="2318" spans="1:7" x14ac:dyDescent="0.2">
      <c r="A2318" t="s">
        <v>633</v>
      </c>
      <c r="B2318" t="s">
        <v>634</v>
      </c>
      <c r="C2318" t="s">
        <v>636</v>
      </c>
      <c r="D2318" t="str">
        <f t="shared" si="36"/>
        <v>10</v>
      </c>
      <c r="E2318" t="s">
        <v>320</v>
      </c>
      <c r="F2318" t="s">
        <v>374</v>
      </c>
      <c r="G2318" s="5">
        <v>2515</v>
      </c>
    </row>
    <row r="2319" spans="1:7" x14ac:dyDescent="0.2">
      <c r="A2319" t="s">
        <v>633</v>
      </c>
      <c r="B2319" t="s">
        <v>634</v>
      </c>
      <c r="C2319" t="s">
        <v>636</v>
      </c>
      <c r="D2319" t="str">
        <f t="shared" si="36"/>
        <v>10</v>
      </c>
      <c r="E2319" t="s">
        <v>486</v>
      </c>
      <c r="F2319" t="s">
        <v>374</v>
      </c>
      <c r="G2319" s="5">
        <v>119</v>
      </c>
    </row>
    <row r="2320" spans="1:7" x14ac:dyDescent="0.2">
      <c r="A2320" t="s">
        <v>633</v>
      </c>
      <c r="B2320" t="s">
        <v>634</v>
      </c>
      <c r="C2320" t="s">
        <v>636</v>
      </c>
      <c r="D2320" t="str">
        <f t="shared" si="36"/>
        <v>10</v>
      </c>
      <c r="E2320" t="s">
        <v>403</v>
      </c>
      <c r="F2320" t="s">
        <v>374</v>
      </c>
      <c r="G2320" s="5">
        <v>50</v>
      </c>
    </row>
    <row r="2321" spans="1:7" x14ac:dyDescent="0.2">
      <c r="A2321" t="s">
        <v>633</v>
      </c>
      <c r="B2321" t="s">
        <v>634</v>
      </c>
      <c r="C2321" t="s">
        <v>636</v>
      </c>
      <c r="D2321" t="str">
        <f t="shared" si="36"/>
        <v>10</v>
      </c>
      <c r="E2321" t="s">
        <v>324</v>
      </c>
      <c r="F2321" t="s">
        <v>374</v>
      </c>
      <c r="G2321" s="5">
        <v>429</v>
      </c>
    </row>
    <row r="2322" spans="1:7" x14ac:dyDescent="0.2">
      <c r="A2322" t="s">
        <v>633</v>
      </c>
      <c r="B2322" t="s">
        <v>634</v>
      </c>
      <c r="C2322" t="s">
        <v>636</v>
      </c>
      <c r="D2322" t="str">
        <f t="shared" si="36"/>
        <v>10</v>
      </c>
      <c r="E2322" t="s">
        <v>326</v>
      </c>
      <c r="F2322" t="s">
        <v>374</v>
      </c>
      <c r="G2322" s="5">
        <v>439</v>
      </c>
    </row>
    <row r="2323" spans="1:7" x14ac:dyDescent="0.2">
      <c r="A2323" t="s">
        <v>633</v>
      </c>
      <c r="B2323" t="s">
        <v>634</v>
      </c>
      <c r="C2323" t="s">
        <v>636</v>
      </c>
      <c r="D2323" t="str">
        <f t="shared" si="36"/>
        <v>11</v>
      </c>
      <c r="E2323" t="s">
        <v>328</v>
      </c>
      <c r="F2323" t="s">
        <v>414</v>
      </c>
      <c r="G2323" s="5">
        <v>208</v>
      </c>
    </row>
    <row r="2324" spans="1:7" x14ac:dyDescent="0.2">
      <c r="A2324" t="s">
        <v>633</v>
      </c>
      <c r="B2324" t="s">
        <v>634</v>
      </c>
      <c r="C2324" t="s">
        <v>636</v>
      </c>
      <c r="D2324" t="str">
        <f t="shared" si="36"/>
        <v>11</v>
      </c>
      <c r="E2324" t="s">
        <v>360</v>
      </c>
      <c r="F2324" t="s">
        <v>374</v>
      </c>
      <c r="G2324" s="5">
        <v>11</v>
      </c>
    </row>
    <row r="2325" spans="1:7" x14ac:dyDescent="0.2">
      <c r="A2325" t="s">
        <v>633</v>
      </c>
      <c r="B2325" t="s">
        <v>634</v>
      </c>
      <c r="C2325" t="s">
        <v>636</v>
      </c>
      <c r="D2325" t="str">
        <f t="shared" si="36"/>
        <v>11</v>
      </c>
      <c r="E2325" t="s">
        <v>406</v>
      </c>
      <c r="F2325" t="s">
        <v>374</v>
      </c>
      <c r="G2325" s="5">
        <v>5</v>
      </c>
    </row>
    <row r="2326" spans="1:7" x14ac:dyDescent="0.2">
      <c r="A2326" t="s">
        <v>633</v>
      </c>
      <c r="B2326" t="s">
        <v>634</v>
      </c>
      <c r="C2326" t="s">
        <v>636</v>
      </c>
      <c r="D2326" t="str">
        <f t="shared" si="36"/>
        <v>11</v>
      </c>
      <c r="E2326" t="s">
        <v>329</v>
      </c>
      <c r="F2326" t="s">
        <v>374</v>
      </c>
      <c r="G2326" s="5">
        <v>36</v>
      </c>
    </row>
    <row r="2327" spans="1:7" x14ac:dyDescent="0.2">
      <c r="A2327" t="s">
        <v>633</v>
      </c>
      <c r="B2327" t="s">
        <v>634</v>
      </c>
      <c r="C2327" t="s">
        <v>636</v>
      </c>
      <c r="D2327" t="str">
        <f t="shared" si="36"/>
        <v>11</v>
      </c>
      <c r="E2327" t="s">
        <v>330</v>
      </c>
      <c r="F2327" t="s">
        <v>374</v>
      </c>
      <c r="G2327" s="5">
        <v>42</v>
      </c>
    </row>
    <row r="2328" spans="1:7" x14ac:dyDescent="0.2">
      <c r="A2328" t="s">
        <v>633</v>
      </c>
      <c r="B2328" t="s">
        <v>634</v>
      </c>
      <c r="C2328" t="s">
        <v>636</v>
      </c>
      <c r="D2328" t="str">
        <f t="shared" si="36"/>
        <v>11</v>
      </c>
      <c r="E2328" t="s">
        <v>333</v>
      </c>
      <c r="F2328" t="s">
        <v>374</v>
      </c>
      <c r="G2328" s="5">
        <v>25</v>
      </c>
    </row>
    <row r="2329" spans="1:7" x14ac:dyDescent="0.2">
      <c r="A2329" t="s">
        <v>633</v>
      </c>
      <c r="B2329" t="s">
        <v>634</v>
      </c>
      <c r="C2329" t="s">
        <v>636</v>
      </c>
      <c r="D2329" t="str">
        <f t="shared" si="36"/>
        <v>11</v>
      </c>
      <c r="E2329" t="s">
        <v>407</v>
      </c>
      <c r="F2329" t="s">
        <v>374</v>
      </c>
      <c r="G2329" s="5">
        <v>10</v>
      </c>
    </row>
    <row r="2330" spans="1:7" x14ac:dyDescent="0.2">
      <c r="A2330" t="s">
        <v>633</v>
      </c>
      <c r="B2330" t="s">
        <v>634</v>
      </c>
      <c r="C2330" t="s">
        <v>636</v>
      </c>
      <c r="D2330" t="str">
        <f t="shared" si="36"/>
        <v>11</v>
      </c>
      <c r="E2330" t="s">
        <v>474</v>
      </c>
      <c r="F2330" t="s">
        <v>374</v>
      </c>
      <c r="G2330" s="5">
        <v>20</v>
      </c>
    </row>
    <row r="2331" spans="1:7" x14ac:dyDescent="0.2">
      <c r="A2331" t="s">
        <v>633</v>
      </c>
      <c r="B2331" t="s">
        <v>634</v>
      </c>
      <c r="C2331" t="s">
        <v>636</v>
      </c>
      <c r="D2331" t="str">
        <f t="shared" si="36"/>
        <v>11</v>
      </c>
      <c r="E2331" t="s">
        <v>347</v>
      </c>
      <c r="F2331" t="s">
        <v>374</v>
      </c>
      <c r="G2331" s="5">
        <v>126</v>
      </c>
    </row>
    <row r="2332" spans="1:7" x14ac:dyDescent="0.2">
      <c r="A2332" t="s">
        <v>633</v>
      </c>
      <c r="B2332" t="s">
        <v>634</v>
      </c>
      <c r="C2332" t="s">
        <v>636</v>
      </c>
      <c r="D2332" t="str">
        <f t="shared" si="36"/>
        <v>12</v>
      </c>
      <c r="E2332" t="s">
        <v>336</v>
      </c>
      <c r="F2332" t="s">
        <v>374</v>
      </c>
      <c r="G2332" s="5">
        <v>65</v>
      </c>
    </row>
    <row r="2333" spans="1:7" x14ac:dyDescent="0.2">
      <c r="A2333" t="s">
        <v>633</v>
      </c>
      <c r="B2333" t="s">
        <v>634</v>
      </c>
      <c r="C2333" t="s">
        <v>636</v>
      </c>
      <c r="D2333" t="str">
        <f t="shared" si="36"/>
        <v>12</v>
      </c>
      <c r="E2333" t="s">
        <v>400</v>
      </c>
      <c r="F2333" t="s">
        <v>374</v>
      </c>
      <c r="G2333" s="5">
        <v>156</v>
      </c>
    </row>
    <row r="2334" spans="1:7" x14ac:dyDescent="0.2">
      <c r="A2334" t="s">
        <v>633</v>
      </c>
      <c r="B2334" t="s">
        <v>634</v>
      </c>
      <c r="C2334" t="s">
        <v>637</v>
      </c>
      <c r="D2334" t="str">
        <f t="shared" si="36"/>
        <v>10</v>
      </c>
      <c r="E2334" t="s">
        <v>320</v>
      </c>
      <c r="F2334" t="s">
        <v>374</v>
      </c>
      <c r="G2334" s="5">
        <v>6289</v>
      </c>
    </row>
    <row r="2335" spans="1:7" x14ac:dyDescent="0.2">
      <c r="A2335" t="s">
        <v>633</v>
      </c>
      <c r="B2335" t="s">
        <v>634</v>
      </c>
      <c r="C2335" t="s">
        <v>637</v>
      </c>
      <c r="D2335" t="str">
        <f t="shared" si="36"/>
        <v>10</v>
      </c>
      <c r="E2335" t="s">
        <v>486</v>
      </c>
      <c r="F2335" t="s">
        <v>374</v>
      </c>
      <c r="G2335" s="5">
        <v>124</v>
      </c>
    </row>
    <row r="2336" spans="1:7" x14ac:dyDescent="0.2">
      <c r="A2336" t="s">
        <v>633</v>
      </c>
      <c r="B2336" t="s">
        <v>634</v>
      </c>
      <c r="C2336" t="s">
        <v>637</v>
      </c>
      <c r="D2336" t="str">
        <f t="shared" si="36"/>
        <v>10</v>
      </c>
      <c r="E2336" t="s">
        <v>403</v>
      </c>
      <c r="F2336" t="s">
        <v>374</v>
      </c>
      <c r="G2336" s="5">
        <v>100</v>
      </c>
    </row>
    <row r="2337" spans="1:7" x14ac:dyDescent="0.2">
      <c r="A2337" t="s">
        <v>633</v>
      </c>
      <c r="B2337" t="s">
        <v>634</v>
      </c>
      <c r="C2337" t="s">
        <v>637</v>
      </c>
      <c r="D2337" t="str">
        <f t="shared" si="36"/>
        <v>10</v>
      </c>
      <c r="E2337" t="s">
        <v>575</v>
      </c>
      <c r="F2337" t="s">
        <v>374</v>
      </c>
      <c r="G2337" s="5">
        <v>438</v>
      </c>
    </row>
    <row r="2338" spans="1:7" x14ac:dyDescent="0.2">
      <c r="A2338" t="s">
        <v>633</v>
      </c>
      <c r="B2338" t="s">
        <v>634</v>
      </c>
      <c r="C2338" t="s">
        <v>637</v>
      </c>
      <c r="D2338" t="str">
        <f t="shared" si="36"/>
        <v>10</v>
      </c>
      <c r="E2338" t="s">
        <v>436</v>
      </c>
      <c r="F2338" t="s">
        <v>374</v>
      </c>
      <c r="G2338" s="5">
        <v>46</v>
      </c>
    </row>
    <row r="2339" spans="1:7" x14ac:dyDescent="0.2">
      <c r="A2339" t="s">
        <v>633</v>
      </c>
      <c r="B2339" t="s">
        <v>634</v>
      </c>
      <c r="C2339" t="s">
        <v>637</v>
      </c>
      <c r="D2339" t="str">
        <f t="shared" si="36"/>
        <v>10</v>
      </c>
      <c r="E2339" t="s">
        <v>437</v>
      </c>
      <c r="F2339" t="s">
        <v>374</v>
      </c>
      <c r="G2339" s="5">
        <v>10</v>
      </c>
    </row>
    <row r="2340" spans="1:7" x14ac:dyDescent="0.2">
      <c r="A2340" t="s">
        <v>633</v>
      </c>
      <c r="B2340" t="s">
        <v>634</v>
      </c>
      <c r="C2340" t="s">
        <v>637</v>
      </c>
      <c r="D2340" t="str">
        <f t="shared" si="36"/>
        <v>10</v>
      </c>
      <c r="E2340" t="s">
        <v>324</v>
      </c>
      <c r="F2340" t="s">
        <v>374</v>
      </c>
      <c r="G2340" s="5">
        <v>1121</v>
      </c>
    </row>
    <row r="2341" spans="1:7" x14ac:dyDescent="0.2">
      <c r="A2341" t="s">
        <v>633</v>
      </c>
      <c r="B2341" t="s">
        <v>634</v>
      </c>
      <c r="C2341" t="s">
        <v>637</v>
      </c>
      <c r="D2341" t="str">
        <f t="shared" si="36"/>
        <v>10</v>
      </c>
      <c r="E2341" t="s">
        <v>326</v>
      </c>
      <c r="F2341" t="s">
        <v>374</v>
      </c>
      <c r="G2341" s="5">
        <v>1146</v>
      </c>
    </row>
    <row r="2342" spans="1:7" x14ac:dyDescent="0.2">
      <c r="A2342" t="s">
        <v>633</v>
      </c>
      <c r="B2342" t="s">
        <v>634</v>
      </c>
      <c r="C2342" t="s">
        <v>637</v>
      </c>
      <c r="D2342" t="str">
        <f t="shared" si="36"/>
        <v>11</v>
      </c>
      <c r="E2342" t="s">
        <v>344</v>
      </c>
      <c r="F2342" t="s">
        <v>374</v>
      </c>
      <c r="G2342" s="5">
        <v>7</v>
      </c>
    </row>
    <row r="2343" spans="1:7" x14ac:dyDescent="0.2">
      <c r="A2343" t="s">
        <v>633</v>
      </c>
      <c r="B2343" t="s">
        <v>634</v>
      </c>
      <c r="C2343" t="s">
        <v>637</v>
      </c>
      <c r="D2343" t="str">
        <f t="shared" si="36"/>
        <v>11</v>
      </c>
      <c r="E2343" t="s">
        <v>405</v>
      </c>
      <c r="F2343" t="s">
        <v>374</v>
      </c>
      <c r="G2343" s="5">
        <v>16</v>
      </c>
    </row>
    <row r="2344" spans="1:7" x14ac:dyDescent="0.2">
      <c r="A2344" t="s">
        <v>633</v>
      </c>
      <c r="B2344" t="s">
        <v>634</v>
      </c>
      <c r="C2344" t="s">
        <v>637</v>
      </c>
      <c r="D2344" t="str">
        <f t="shared" si="36"/>
        <v>11</v>
      </c>
      <c r="E2344" t="s">
        <v>328</v>
      </c>
      <c r="F2344" t="s">
        <v>374</v>
      </c>
      <c r="G2344" s="5">
        <v>20</v>
      </c>
    </row>
    <row r="2345" spans="1:7" x14ac:dyDescent="0.2">
      <c r="A2345" t="s">
        <v>633</v>
      </c>
      <c r="B2345" t="s">
        <v>634</v>
      </c>
      <c r="C2345" t="s">
        <v>637</v>
      </c>
      <c r="D2345" t="str">
        <f t="shared" si="36"/>
        <v>11</v>
      </c>
      <c r="E2345" t="s">
        <v>517</v>
      </c>
      <c r="F2345" t="s">
        <v>374</v>
      </c>
      <c r="G2345" s="5">
        <v>8</v>
      </c>
    </row>
    <row r="2346" spans="1:7" x14ac:dyDescent="0.2">
      <c r="A2346" t="s">
        <v>633</v>
      </c>
      <c r="B2346" t="s">
        <v>634</v>
      </c>
      <c r="C2346" t="s">
        <v>637</v>
      </c>
      <c r="D2346" t="str">
        <f t="shared" si="36"/>
        <v>11</v>
      </c>
      <c r="E2346" t="s">
        <v>360</v>
      </c>
      <c r="F2346" t="s">
        <v>374</v>
      </c>
      <c r="G2346" s="5">
        <v>46</v>
      </c>
    </row>
    <row r="2347" spans="1:7" x14ac:dyDescent="0.2">
      <c r="A2347" t="s">
        <v>633</v>
      </c>
      <c r="B2347" t="s">
        <v>634</v>
      </c>
      <c r="C2347" t="s">
        <v>637</v>
      </c>
      <c r="D2347" t="str">
        <f t="shared" si="36"/>
        <v>11</v>
      </c>
      <c r="E2347" t="s">
        <v>492</v>
      </c>
      <c r="F2347" t="s">
        <v>374</v>
      </c>
      <c r="G2347" s="5">
        <v>9</v>
      </c>
    </row>
    <row r="2348" spans="1:7" x14ac:dyDescent="0.2">
      <c r="A2348" t="s">
        <v>633</v>
      </c>
      <c r="B2348" t="s">
        <v>634</v>
      </c>
      <c r="C2348" t="s">
        <v>637</v>
      </c>
      <c r="D2348" t="str">
        <f t="shared" si="36"/>
        <v>11</v>
      </c>
      <c r="E2348" t="s">
        <v>333</v>
      </c>
      <c r="F2348" t="s">
        <v>374</v>
      </c>
      <c r="G2348" s="5">
        <v>8</v>
      </c>
    </row>
    <row r="2349" spans="1:7" x14ac:dyDescent="0.2">
      <c r="A2349" t="s">
        <v>633</v>
      </c>
      <c r="B2349" t="s">
        <v>634</v>
      </c>
      <c r="C2349" t="s">
        <v>637</v>
      </c>
      <c r="D2349" t="str">
        <f t="shared" si="36"/>
        <v>11</v>
      </c>
      <c r="E2349" t="s">
        <v>474</v>
      </c>
      <c r="F2349" t="s">
        <v>374</v>
      </c>
      <c r="G2349" s="5">
        <v>56</v>
      </c>
    </row>
    <row r="2350" spans="1:7" x14ac:dyDescent="0.2">
      <c r="A2350" t="s">
        <v>633</v>
      </c>
      <c r="B2350" t="s">
        <v>634</v>
      </c>
      <c r="C2350" t="s">
        <v>637</v>
      </c>
      <c r="D2350" t="str">
        <f t="shared" si="36"/>
        <v>11</v>
      </c>
      <c r="E2350" t="s">
        <v>499</v>
      </c>
      <c r="F2350" t="s">
        <v>374</v>
      </c>
      <c r="G2350" s="5">
        <v>14</v>
      </c>
    </row>
    <row r="2351" spans="1:7" x14ac:dyDescent="0.2">
      <c r="A2351" t="s">
        <v>633</v>
      </c>
      <c r="B2351" t="s">
        <v>634</v>
      </c>
      <c r="C2351" t="s">
        <v>637</v>
      </c>
      <c r="D2351" t="str">
        <f t="shared" si="36"/>
        <v>11</v>
      </c>
      <c r="E2351" t="s">
        <v>620</v>
      </c>
      <c r="F2351" t="s">
        <v>374</v>
      </c>
      <c r="G2351" s="5">
        <v>362</v>
      </c>
    </row>
    <row r="2352" spans="1:7" x14ac:dyDescent="0.2">
      <c r="A2352" t="s">
        <v>633</v>
      </c>
      <c r="B2352" t="s">
        <v>634</v>
      </c>
      <c r="C2352" t="s">
        <v>637</v>
      </c>
      <c r="D2352" t="str">
        <f t="shared" si="36"/>
        <v>11</v>
      </c>
      <c r="E2352" t="s">
        <v>335</v>
      </c>
      <c r="F2352" t="s">
        <v>374</v>
      </c>
      <c r="G2352" s="5">
        <v>5</v>
      </c>
    </row>
    <row r="2353" spans="1:7" x14ac:dyDescent="0.2">
      <c r="A2353" t="s">
        <v>633</v>
      </c>
      <c r="B2353" t="s">
        <v>634</v>
      </c>
      <c r="C2353" t="s">
        <v>637</v>
      </c>
      <c r="D2353" t="str">
        <f t="shared" si="36"/>
        <v>12</v>
      </c>
      <c r="E2353" t="s">
        <v>336</v>
      </c>
      <c r="F2353" t="s">
        <v>374</v>
      </c>
      <c r="G2353" s="5">
        <v>40</v>
      </c>
    </row>
    <row r="2354" spans="1:7" x14ac:dyDescent="0.2">
      <c r="A2354" t="s">
        <v>633</v>
      </c>
      <c r="B2354" t="s">
        <v>634</v>
      </c>
      <c r="C2354" t="s">
        <v>637</v>
      </c>
      <c r="D2354" t="str">
        <f t="shared" si="36"/>
        <v>12</v>
      </c>
      <c r="E2354" t="s">
        <v>400</v>
      </c>
      <c r="F2354" t="s">
        <v>374</v>
      </c>
      <c r="G2354" s="5">
        <v>78</v>
      </c>
    </row>
    <row r="2355" spans="1:7" x14ac:dyDescent="0.2">
      <c r="A2355" t="s">
        <v>633</v>
      </c>
      <c r="B2355" t="s">
        <v>634</v>
      </c>
      <c r="C2355" t="s">
        <v>638</v>
      </c>
      <c r="D2355" t="str">
        <f t="shared" si="36"/>
        <v>10</v>
      </c>
      <c r="E2355" t="s">
        <v>320</v>
      </c>
      <c r="F2355" t="s">
        <v>374</v>
      </c>
      <c r="G2355" s="5">
        <v>10860</v>
      </c>
    </row>
    <row r="2356" spans="1:7" x14ac:dyDescent="0.2">
      <c r="A2356" t="s">
        <v>633</v>
      </c>
      <c r="B2356" t="s">
        <v>634</v>
      </c>
      <c r="C2356" t="s">
        <v>638</v>
      </c>
      <c r="D2356" t="str">
        <f t="shared" si="36"/>
        <v>10</v>
      </c>
      <c r="E2356" t="s">
        <v>486</v>
      </c>
      <c r="F2356" t="s">
        <v>374</v>
      </c>
      <c r="G2356" s="5">
        <v>124</v>
      </c>
    </row>
    <row r="2357" spans="1:7" x14ac:dyDescent="0.2">
      <c r="A2357" t="s">
        <v>633</v>
      </c>
      <c r="B2357" t="s">
        <v>634</v>
      </c>
      <c r="C2357" t="s">
        <v>638</v>
      </c>
      <c r="D2357" t="str">
        <f t="shared" si="36"/>
        <v>10</v>
      </c>
      <c r="E2357" t="s">
        <v>403</v>
      </c>
      <c r="F2357" t="s">
        <v>374</v>
      </c>
      <c r="G2357" s="5">
        <v>100</v>
      </c>
    </row>
    <row r="2358" spans="1:7" x14ac:dyDescent="0.2">
      <c r="A2358" t="s">
        <v>633</v>
      </c>
      <c r="B2358" t="s">
        <v>634</v>
      </c>
      <c r="C2358" t="s">
        <v>638</v>
      </c>
      <c r="D2358" t="str">
        <f t="shared" si="36"/>
        <v>10</v>
      </c>
      <c r="E2358" t="s">
        <v>575</v>
      </c>
      <c r="F2358" t="s">
        <v>374</v>
      </c>
      <c r="G2358" s="5">
        <v>361</v>
      </c>
    </row>
    <row r="2359" spans="1:7" x14ac:dyDescent="0.2">
      <c r="A2359" t="s">
        <v>633</v>
      </c>
      <c r="B2359" t="s">
        <v>634</v>
      </c>
      <c r="C2359" t="s">
        <v>638</v>
      </c>
      <c r="D2359" t="str">
        <f t="shared" si="36"/>
        <v>10</v>
      </c>
      <c r="E2359" t="s">
        <v>436</v>
      </c>
      <c r="F2359" t="s">
        <v>374</v>
      </c>
      <c r="G2359" s="5">
        <v>46</v>
      </c>
    </row>
    <row r="2360" spans="1:7" x14ac:dyDescent="0.2">
      <c r="A2360" t="s">
        <v>633</v>
      </c>
      <c r="B2360" t="s">
        <v>634</v>
      </c>
      <c r="C2360" t="s">
        <v>638</v>
      </c>
      <c r="D2360" t="str">
        <f t="shared" si="36"/>
        <v>10</v>
      </c>
      <c r="E2360" t="s">
        <v>437</v>
      </c>
      <c r="F2360" t="s">
        <v>374</v>
      </c>
      <c r="G2360" s="5">
        <v>10</v>
      </c>
    </row>
    <row r="2361" spans="1:7" x14ac:dyDescent="0.2">
      <c r="A2361" t="s">
        <v>633</v>
      </c>
      <c r="B2361" t="s">
        <v>634</v>
      </c>
      <c r="C2361" t="s">
        <v>638</v>
      </c>
      <c r="D2361" t="str">
        <f t="shared" si="36"/>
        <v>10</v>
      </c>
      <c r="E2361" t="s">
        <v>324</v>
      </c>
      <c r="F2361" t="s">
        <v>374</v>
      </c>
      <c r="G2361" s="5">
        <v>1840</v>
      </c>
    </row>
    <row r="2362" spans="1:7" x14ac:dyDescent="0.2">
      <c r="A2362" t="s">
        <v>633</v>
      </c>
      <c r="B2362" t="s">
        <v>634</v>
      </c>
      <c r="C2362" t="s">
        <v>638</v>
      </c>
      <c r="D2362" t="str">
        <f t="shared" si="36"/>
        <v>10</v>
      </c>
      <c r="E2362" t="s">
        <v>326</v>
      </c>
      <c r="F2362" t="s">
        <v>374</v>
      </c>
      <c r="G2362" s="5">
        <v>1881</v>
      </c>
    </row>
    <row r="2363" spans="1:7" x14ac:dyDescent="0.2">
      <c r="A2363" t="s">
        <v>633</v>
      </c>
      <c r="B2363" t="s">
        <v>634</v>
      </c>
      <c r="C2363" t="s">
        <v>638</v>
      </c>
      <c r="D2363" t="str">
        <f t="shared" si="36"/>
        <v>11</v>
      </c>
      <c r="E2363" t="s">
        <v>344</v>
      </c>
      <c r="F2363" t="s">
        <v>374</v>
      </c>
      <c r="G2363" s="5">
        <v>11</v>
      </c>
    </row>
    <row r="2364" spans="1:7" x14ac:dyDescent="0.2">
      <c r="A2364" t="s">
        <v>633</v>
      </c>
      <c r="B2364" t="s">
        <v>634</v>
      </c>
      <c r="C2364" t="s">
        <v>638</v>
      </c>
      <c r="D2364" t="str">
        <f t="shared" si="36"/>
        <v>11</v>
      </c>
      <c r="E2364" t="s">
        <v>328</v>
      </c>
      <c r="F2364" t="s">
        <v>374</v>
      </c>
      <c r="G2364" s="5">
        <v>20</v>
      </c>
    </row>
    <row r="2365" spans="1:7" x14ac:dyDescent="0.2">
      <c r="A2365" t="s">
        <v>633</v>
      </c>
      <c r="B2365" t="s">
        <v>634</v>
      </c>
      <c r="C2365" t="s">
        <v>638</v>
      </c>
      <c r="D2365" t="str">
        <f t="shared" si="36"/>
        <v>11</v>
      </c>
      <c r="E2365" t="s">
        <v>360</v>
      </c>
      <c r="F2365" t="s">
        <v>374</v>
      </c>
      <c r="G2365" s="5">
        <v>10</v>
      </c>
    </row>
    <row r="2366" spans="1:7" x14ac:dyDescent="0.2">
      <c r="A2366" t="s">
        <v>633</v>
      </c>
      <c r="B2366" t="s">
        <v>634</v>
      </c>
      <c r="C2366" t="s">
        <v>638</v>
      </c>
      <c r="D2366" t="str">
        <f t="shared" si="36"/>
        <v>11</v>
      </c>
      <c r="E2366" t="s">
        <v>474</v>
      </c>
      <c r="F2366" t="s">
        <v>374</v>
      </c>
      <c r="G2366" s="5">
        <v>16</v>
      </c>
    </row>
    <row r="2367" spans="1:7" x14ac:dyDescent="0.2">
      <c r="A2367" t="s">
        <v>633</v>
      </c>
      <c r="B2367" t="s">
        <v>634</v>
      </c>
      <c r="C2367" t="s">
        <v>638</v>
      </c>
      <c r="D2367" t="str">
        <f t="shared" si="36"/>
        <v>11</v>
      </c>
      <c r="E2367" t="s">
        <v>620</v>
      </c>
      <c r="F2367" t="s">
        <v>374</v>
      </c>
      <c r="G2367" s="5">
        <v>195</v>
      </c>
    </row>
    <row r="2368" spans="1:7" x14ac:dyDescent="0.2">
      <c r="A2368" t="s">
        <v>633</v>
      </c>
      <c r="B2368" t="s">
        <v>634</v>
      </c>
      <c r="C2368" t="s">
        <v>638</v>
      </c>
      <c r="D2368" t="str">
        <f t="shared" si="36"/>
        <v>11</v>
      </c>
      <c r="E2368" t="s">
        <v>335</v>
      </c>
      <c r="F2368" t="s">
        <v>374</v>
      </c>
      <c r="G2368" s="5">
        <v>5</v>
      </c>
    </row>
    <row r="2369" spans="1:7" x14ac:dyDescent="0.2">
      <c r="A2369" t="s">
        <v>633</v>
      </c>
      <c r="B2369" t="s">
        <v>634</v>
      </c>
      <c r="C2369" t="s">
        <v>638</v>
      </c>
      <c r="D2369" t="str">
        <f t="shared" si="36"/>
        <v>12</v>
      </c>
      <c r="E2369" t="s">
        <v>336</v>
      </c>
      <c r="F2369" t="s">
        <v>374</v>
      </c>
      <c r="G2369" s="5">
        <v>20</v>
      </c>
    </row>
    <row r="2370" spans="1:7" x14ac:dyDescent="0.2">
      <c r="A2370" t="s">
        <v>633</v>
      </c>
      <c r="B2370" t="s">
        <v>634</v>
      </c>
      <c r="C2370" t="s">
        <v>638</v>
      </c>
      <c r="D2370" t="str">
        <f t="shared" si="36"/>
        <v>17</v>
      </c>
      <c r="E2370" t="s">
        <v>363</v>
      </c>
      <c r="F2370" t="s">
        <v>374</v>
      </c>
      <c r="G2370" s="5">
        <v>-9700</v>
      </c>
    </row>
    <row r="2371" spans="1:7" x14ac:dyDescent="0.2">
      <c r="A2371" t="s">
        <v>633</v>
      </c>
      <c r="B2371" t="s">
        <v>634</v>
      </c>
      <c r="C2371" t="s">
        <v>639</v>
      </c>
      <c r="D2371" t="str">
        <f t="shared" ref="D2371:D2434" si="37">LEFT(E2371,2)</f>
        <v>10</v>
      </c>
      <c r="E2371" t="s">
        <v>320</v>
      </c>
      <c r="F2371" t="s">
        <v>374</v>
      </c>
      <c r="G2371" s="5">
        <v>5190</v>
      </c>
    </row>
    <row r="2372" spans="1:7" x14ac:dyDescent="0.2">
      <c r="A2372" t="s">
        <v>633</v>
      </c>
      <c r="B2372" t="s">
        <v>634</v>
      </c>
      <c r="C2372" t="s">
        <v>639</v>
      </c>
      <c r="D2372" t="str">
        <f t="shared" si="37"/>
        <v>10</v>
      </c>
      <c r="E2372" t="s">
        <v>403</v>
      </c>
      <c r="F2372" t="s">
        <v>374</v>
      </c>
      <c r="G2372" s="5">
        <v>40</v>
      </c>
    </row>
    <row r="2373" spans="1:7" x14ac:dyDescent="0.2">
      <c r="A2373" t="s">
        <v>633</v>
      </c>
      <c r="B2373" t="s">
        <v>634</v>
      </c>
      <c r="C2373" t="s">
        <v>639</v>
      </c>
      <c r="D2373" t="str">
        <f t="shared" si="37"/>
        <v>10</v>
      </c>
      <c r="E2373" t="s">
        <v>575</v>
      </c>
      <c r="F2373" t="s">
        <v>374</v>
      </c>
      <c r="G2373" s="5">
        <v>200</v>
      </c>
    </row>
    <row r="2374" spans="1:7" x14ac:dyDescent="0.2">
      <c r="A2374" t="s">
        <v>633</v>
      </c>
      <c r="B2374" t="s">
        <v>634</v>
      </c>
      <c r="C2374" t="s">
        <v>639</v>
      </c>
      <c r="D2374" t="str">
        <f t="shared" si="37"/>
        <v>10</v>
      </c>
      <c r="E2374" t="s">
        <v>324</v>
      </c>
      <c r="F2374" t="s">
        <v>374</v>
      </c>
      <c r="G2374" s="5">
        <v>869</v>
      </c>
    </row>
    <row r="2375" spans="1:7" x14ac:dyDescent="0.2">
      <c r="A2375" t="s">
        <v>633</v>
      </c>
      <c r="B2375" t="s">
        <v>634</v>
      </c>
      <c r="C2375" t="s">
        <v>639</v>
      </c>
      <c r="D2375" t="str">
        <f t="shared" si="37"/>
        <v>10</v>
      </c>
      <c r="E2375" t="s">
        <v>326</v>
      </c>
      <c r="F2375" t="s">
        <v>374</v>
      </c>
      <c r="G2375" s="5">
        <v>898</v>
      </c>
    </row>
    <row r="2376" spans="1:7" x14ac:dyDescent="0.2">
      <c r="A2376" t="s">
        <v>633</v>
      </c>
      <c r="B2376" t="s">
        <v>634</v>
      </c>
      <c r="C2376" t="s">
        <v>639</v>
      </c>
      <c r="D2376" t="str">
        <f t="shared" si="37"/>
        <v>11</v>
      </c>
      <c r="E2376" t="s">
        <v>344</v>
      </c>
      <c r="F2376" t="s">
        <v>374</v>
      </c>
      <c r="G2376" s="5">
        <v>10</v>
      </c>
    </row>
    <row r="2377" spans="1:7" x14ac:dyDescent="0.2">
      <c r="A2377" t="s">
        <v>633</v>
      </c>
      <c r="B2377" t="s">
        <v>634</v>
      </c>
      <c r="C2377" t="s">
        <v>639</v>
      </c>
      <c r="D2377" t="str">
        <f t="shared" si="37"/>
        <v>11</v>
      </c>
      <c r="E2377" t="s">
        <v>405</v>
      </c>
      <c r="F2377" t="s">
        <v>374</v>
      </c>
      <c r="G2377" s="5">
        <v>15</v>
      </c>
    </row>
    <row r="2378" spans="1:7" x14ac:dyDescent="0.2">
      <c r="A2378" t="s">
        <v>633</v>
      </c>
      <c r="B2378" t="s">
        <v>634</v>
      </c>
      <c r="C2378" t="s">
        <v>639</v>
      </c>
      <c r="D2378" t="str">
        <f t="shared" si="37"/>
        <v>11</v>
      </c>
      <c r="E2378" t="s">
        <v>328</v>
      </c>
      <c r="F2378" t="s">
        <v>374</v>
      </c>
      <c r="G2378" s="5">
        <v>199</v>
      </c>
    </row>
    <row r="2379" spans="1:7" x14ac:dyDescent="0.2">
      <c r="A2379" t="s">
        <v>633</v>
      </c>
      <c r="B2379" t="s">
        <v>634</v>
      </c>
      <c r="C2379" t="s">
        <v>639</v>
      </c>
      <c r="D2379" t="str">
        <f t="shared" si="37"/>
        <v>11</v>
      </c>
      <c r="E2379" t="s">
        <v>360</v>
      </c>
      <c r="F2379" t="s">
        <v>374</v>
      </c>
      <c r="G2379" s="5">
        <v>10</v>
      </c>
    </row>
    <row r="2380" spans="1:7" x14ac:dyDescent="0.2">
      <c r="A2380" t="s">
        <v>633</v>
      </c>
      <c r="B2380" t="s">
        <v>634</v>
      </c>
      <c r="C2380" t="s">
        <v>639</v>
      </c>
      <c r="D2380" t="str">
        <f t="shared" si="37"/>
        <v>11</v>
      </c>
      <c r="E2380" t="s">
        <v>330</v>
      </c>
      <c r="F2380" t="s">
        <v>374</v>
      </c>
      <c r="G2380" s="5">
        <v>46</v>
      </c>
    </row>
    <row r="2381" spans="1:7" x14ac:dyDescent="0.2">
      <c r="A2381" t="s">
        <v>633</v>
      </c>
      <c r="B2381" t="s">
        <v>634</v>
      </c>
      <c r="C2381" t="s">
        <v>639</v>
      </c>
      <c r="D2381" t="str">
        <f t="shared" si="37"/>
        <v>11</v>
      </c>
      <c r="E2381" t="s">
        <v>474</v>
      </c>
      <c r="F2381" t="s">
        <v>374</v>
      </c>
      <c r="G2381" s="5">
        <v>81</v>
      </c>
    </row>
    <row r="2382" spans="1:7" x14ac:dyDescent="0.2">
      <c r="A2382" t="s">
        <v>633</v>
      </c>
      <c r="B2382" t="s">
        <v>634</v>
      </c>
      <c r="C2382" t="s">
        <v>639</v>
      </c>
      <c r="D2382" t="str">
        <f t="shared" si="37"/>
        <v>11</v>
      </c>
      <c r="E2382" t="s">
        <v>620</v>
      </c>
      <c r="F2382" t="s">
        <v>374</v>
      </c>
      <c r="G2382" s="5">
        <v>182</v>
      </c>
    </row>
    <row r="2383" spans="1:7" x14ac:dyDescent="0.2">
      <c r="A2383" t="s">
        <v>633</v>
      </c>
      <c r="B2383" t="s">
        <v>634</v>
      </c>
      <c r="C2383" t="s">
        <v>639</v>
      </c>
      <c r="D2383" t="str">
        <f t="shared" si="37"/>
        <v>11</v>
      </c>
      <c r="E2383" t="s">
        <v>335</v>
      </c>
      <c r="F2383" t="s">
        <v>374</v>
      </c>
      <c r="G2383" s="5">
        <v>5</v>
      </c>
    </row>
    <row r="2384" spans="1:7" x14ac:dyDescent="0.2">
      <c r="A2384" t="s">
        <v>633</v>
      </c>
      <c r="B2384" t="s">
        <v>634</v>
      </c>
      <c r="C2384" t="s">
        <v>639</v>
      </c>
      <c r="D2384" t="str">
        <f t="shared" si="37"/>
        <v>12</v>
      </c>
      <c r="E2384" t="s">
        <v>336</v>
      </c>
      <c r="F2384" t="s">
        <v>374</v>
      </c>
      <c r="G2384" s="5">
        <v>40</v>
      </c>
    </row>
    <row r="2385" spans="1:7" x14ac:dyDescent="0.2">
      <c r="A2385" t="s">
        <v>633</v>
      </c>
      <c r="B2385" t="s">
        <v>634</v>
      </c>
      <c r="C2385" t="s">
        <v>640</v>
      </c>
      <c r="D2385" t="str">
        <f t="shared" si="37"/>
        <v>10</v>
      </c>
      <c r="E2385" t="s">
        <v>320</v>
      </c>
      <c r="F2385" t="s">
        <v>374</v>
      </c>
      <c r="G2385" s="5">
        <v>2215</v>
      </c>
    </row>
    <row r="2386" spans="1:7" x14ac:dyDescent="0.2">
      <c r="A2386" t="s">
        <v>633</v>
      </c>
      <c r="B2386" t="s">
        <v>634</v>
      </c>
      <c r="C2386" t="s">
        <v>640</v>
      </c>
      <c r="D2386" t="str">
        <f t="shared" si="37"/>
        <v>10</v>
      </c>
      <c r="E2386" t="s">
        <v>324</v>
      </c>
      <c r="F2386" t="s">
        <v>374</v>
      </c>
      <c r="G2386" s="5">
        <v>354</v>
      </c>
    </row>
    <row r="2387" spans="1:7" x14ac:dyDescent="0.2">
      <c r="A2387" t="s">
        <v>633</v>
      </c>
      <c r="B2387" t="s">
        <v>634</v>
      </c>
      <c r="C2387" t="s">
        <v>640</v>
      </c>
      <c r="D2387" t="str">
        <f t="shared" si="37"/>
        <v>10</v>
      </c>
      <c r="E2387" t="s">
        <v>326</v>
      </c>
      <c r="F2387" t="s">
        <v>374</v>
      </c>
      <c r="G2387" s="5">
        <v>362</v>
      </c>
    </row>
    <row r="2388" spans="1:7" x14ac:dyDescent="0.2">
      <c r="A2388" t="s">
        <v>633</v>
      </c>
      <c r="B2388" t="s">
        <v>634</v>
      </c>
      <c r="C2388" t="s">
        <v>640</v>
      </c>
      <c r="D2388" t="str">
        <f t="shared" si="37"/>
        <v>11</v>
      </c>
      <c r="E2388" t="s">
        <v>347</v>
      </c>
      <c r="F2388" t="s">
        <v>374</v>
      </c>
      <c r="G2388" s="5">
        <v>266</v>
      </c>
    </row>
    <row r="2389" spans="1:7" x14ac:dyDescent="0.2">
      <c r="A2389" t="s">
        <v>633</v>
      </c>
      <c r="B2389" t="s">
        <v>634</v>
      </c>
      <c r="C2389" t="s">
        <v>640</v>
      </c>
      <c r="D2389" t="str">
        <f t="shared" si="37"/>
        <v>17</v>
      </c>
      <c r="E2389" t="s">
        <v>363</v>
      </c>
      <c r="F2389" t="s">
        <v>374</v>
      </c>
      <c r="G2389" s="5">
        <v>-400</v>
      </c>
    </row>
    <row r="2390" spans="1:7" x14ac:dyDescent="0.2">
      <c r="A2390" t="s">
        <v>633</v>
      </c>
      <c r="B2390" t="s">
        <v>634</v>
      </c>
      <c r="C2390" t="s">
        <v>641</v>
      </c>
      <c r="D2390" t="str">
        <f t="shared" si="37"/>
        <v>14</v>
      </c>
      <c r="E2390" t="s">
        <v>338</v>
      </c>
      <c r="F2390" t="s">
        <v>374</v>
      </c>
      <c r="G2390" s="5">
        <v>2500</v>
      </c>
    </row>
    <row r="2391" spans="1:7" x14ac:dyDescent="0.2">
      <c r="A2391" t="s">
        <v>642</v>
      </c>
      <c r="B2391" t="s">
        <v>643</v>
      </c>
      <c r="C2391" t="s">
        <v>644</v>
      </c>
      <c r="D2391" t="str">
        <f t="shared" si="37"/>
        <v>10</v>
      </c>
      <c r="E2391" t="s">
        <v>320</v>
      </c>
      <c r="F2391" t="s">
        <v>372</v>
      </c>
      <c r="G2391" s="5">
        <v>11889</v>
      </c>
    </row>
    <row r="2392" spans="1:7" x14ac:dyDescent="0.2">
      <c r="A2392" t="s">
        <v>642</v>
      </c>
      <c r="B2392" t="s">
        <v>643</v>
      </c>
      <c r="C2392" t="s">
        <v>644</v>
      </c>
      <c r="D2392" t="str">
        <f t="shared" si="37"/>
        <v>10</v>
      </c>
      <c r="E2392" t="s">
        <v>593</v>
      </c>
      <c r="F2392" t="s">
        <v>372</v>
      </c>
      <c r="G2392" s="5">
        <v>704</v>
      </c>
    </row>
    <row r="2393" spans="1:7" x14ac:dyDescent="0.2">
      <c r="A2393" t="s">
        <v>642</v>
      </c>
      <c r="B2393" t="s">
        <v>643</v>
      </c>
      <c r="C2393" t="s">
        <v>644</v>
      </c>
      <c r="D2393" t="str">
        <f t="shared" si="37"/>
        <v>10</v>
      </c>
      <c r="E2393" t="s">
        <v>645</v>
      </c>
      <c r="F2393" t="s">
        <v>646</v>
      </c>
      <c r="G2393" s="5">
        <v>3420</v>
      </c>
    </row>
    <row r="2394" spans="1:7" x14ac:dyDescent="0.2">
      <c r="A2394" t="s">
        <v>642</v>
      </c>
      <c r="B2394" t="s">
        <v>643</v>
      </c>
      <c r="C2394" t="s">
        <v>644</v>
      </c>
      <c r="D2394" t="str">
        <f t="shared" si="37"/>
        <v>10</v>
      </c>
      <c r="E2394" t="s">
        <v>324</v>
      </c>
      <c r="F2394" t="s">
        <v>372</v>
      </c>
      <c r="G2394" s="5">
        <v>2015</v>
      </c>
    </row>
    <row r="2395" spans="1:7" x14ac:dyDescent="0.2">
      <c r="A2395" t="s">
        <v>642</v>
      </c>
      <c r="B2395" t="s">
        <v>643</v>
      </c>
      <c r="C2395" t="s">
        <v>644</v>
      </c>
      <c r="D2395" t="str">
        <f t="shared" si="37"/>
        <v>10</v>
      </c>
      <c r="E2395" t="s">
        <v>326</v>
      </c>
      <c r="F2395" t="s">
        <v>372</v>
      </c>
      <c r="G2395" s="5">
        <v>1658</v>
      </c>
    </row>
    <row r="2396" spans="1:7" x14ac:dyDescent="0.2">
      <c r="A2396" t="s">
        <v>642</v>
      </c>
      <c r="B2396" t="s">
        <v>643</v>
      </c>
      <c r="C2396" t="s">
        <v>644</v>
      </c>
      <c r="D2396" t="str">
        <f t="shared" si="37"/>
        <v>10</v>
      </c>
      <c r="E2396" t="s">
        <v>326</v>
      </c>
      <c r="F2396" t="s">
        <v>646</v>
      </c>
      <c r="G2396" s="5">
        <v>482</v>
      </c>
    </row>
    <row r="2397" spans="1:7" x14ac:dyDescent="0.2">
      <c r="A2397" t="s">
        <v>642</v>
      </c>
      <c r="B2397" t="s">
        <v>643</v>
      </c>
      <c r="C2397" t="s">
        <v>644</v>
      </c>
      <c r="D2397" t="str">
        <f t="shared" si="37"/>
        <v>11</v>
      </c>
      <c r="E2397" t="s">
        <v>344</v>
      </c>
      <c r="F2397" t="s">
        <v>372</v>
      </c>
      <c r="G2397" s="5">
        <v>5</v>
      </c>
    </row>
    <row r="2398" spans="1:7" x14ac:dyDescent="0.2">
      <c r="A2398" t="s">
        <v>642</v>
      </c>
      <c r="B2398" t="s">
        <v>643</v>
      </c>
      <c r="C2398" t="s">
        <v>644</v>
      </c>
      <c r="D2398" t="str">
        <f t="shared" si="37"/>
        <v>11</v>
      </c>
      <c r="E2398" t="s">
        <v>328</v>
      </c>
      <c r="F2398" t="s">
        <v>372</v>
      </c>
      <c r="G2398" s="5">
        <v>50</v>
      </c>
    </row>
    <row r="2399" spans="1:7" x14ac:dyDescent="0.2">
      <c r="A2399" t="s">
        <v>642</v>
      </c>
      <c r="B2399" t="s">
        <v>643</v>
      </c>
      <c r="C2399" t="s">
        <v>644</v>
      </c>
      <c r="D2399" t="str">
        <f t="shared" si="37"/>
        <v>11</v>
      </c>
      <c r="E2399" t="s">
        <v>328</v>
      </c>
      <c r="F2399" t="s">
        <v>647</v>
      </c>
      <c r="G2399" s="5">
        <v>10</v>
      </c>
    </row>
    <row r="2400" spans="1:7" x14ac:dyDescent="0.2">
      <c r="A2400" t="s">
        <v>642</v>
      </c>
      <c r="B2400" t="s">
        <v>643</v>
      </c>
      <c r="C2400" t="s">
        <v>644</v>
      </c>
      <c r="D2400" t="str">
        <f t="shared" si="37"/>
        <v>11</v>
      </c>
      <c r="E2400" t="s">
        <v>360</v>
      </c>
      <c r="F2400" t="s">
        <v>372</v>
      </c>
      <c r="G2400" s="5">
        <v>10</v>
      </c>
    </row>
    <row r="2401" spans="1:7" x14ac:dyDescent="0.2">
      <c r="A2401" t="s">
        <v>642</v>
      </c>
      <c r="B2401" t="s">
        <v>643</v>
      </c>
      <c r="C2401" t="s">
        <v>644</v>
      </c>
      <c r="D2401" t="str">
        <f t="shared" si="37"/>
        <v>11</v>
      </c>
      <c r="E2401" t="s">
        <v>329</v>
      </c>
      <c r="F2401" t="s">
        <v>372</v>
      </c>
      <c r="G2401" s="5">
        <v>8</v>
      </c>
    </row>
    <row r="2402" spans="1:7" x14ac:dyDescent="0.2">
      <c r="A2402" t="s">
        <v>642</v>
      </c>
      <c r="B2402" t="s">
        <v>643</v>
      </c>
      <c r="C2402" t="s">
        <v>644</v>
      </c>
      <c r="D2402" t="str">
        <f t="shared" si="37"/>
        <v>11</v>
      </c>
      <c r="E2402" t="s">
        <v>330</v>
      </c>
      <c r="F2402" t="s">
        <v>372</v>
      </c>
      <c r="G2402" s="5">
        <v>40</v>
      </c>
    </row>
    <row r="2403" spans="1:7" x14ac:dyDescent="0.2">
      <c r="A2403" t="s">
        <v>642</v>
      </c>
      <c r="B2403" t="s">
        <v>643</v>
      </c>
      <c r="C2403" t="s">
        <v>644</v>
      </c>
      <c r="D2403" t="str">
        <f t="shared" si="37"/>
        <v>11</v>
      </c>
      <c r="E2403" t="s">
        <v>331</v>
      </c>
      <c r="F2403" t="s">
        <v>372</v>
      </c>
      <c r="G2403" s="5">
        <v>20</v>
      </c>
    </row>
    <row r="2404" spans="1:7" x14ac:dyDescent="0.2">
      <c r="A2404" t="s">
        <v>642</v>
      </c>
      <c r="B2404" t="s">
        <v>643</v>
      </c>
      <c r="C2404" t="s">
        <v>644</v>
      </c>
      <c r="D2404" t="str">
        <f t="shared" si="37"/>
        <v>11</v>
      </c>
      <c r="E2404" t="s">
        <v>332</v>
      </c>
      <c r="F2404" t="s">
        <v>647</v>
      </c>
      <c r="G2404" s="5">
        <v>2</v>
      </c>
    </row>
    <row r="2405" spans="1:7" x14ac:dyDescent="0.2">
      <c r="A2405" t="s">
        <v>642</v>
      </c>
      <c r="B2405" t="s">
        <v>643</v>
      </c>
      <c r="C2405" t="s">
        <v>644</v>
      </c>
      <c r="D2405" t="str">
        <f t="shared" si="37"/>
        <v>11</v>
      </c>
      <c r="E2405" t="s">
        <v>333</v>
      </c>
      <c r="F2405" t="s">
        <v>372</v>
      </c>
      <c r="G2405" s="5">
        <v>10</v>
      </c>
    </row>
    <row r="2406" spans="1:7" x14ac:dyDescent="0.2">
      <c r="A2406" t="s">
        <v>642</v>
      </c>
      <c r="B2406" t="s">
        <v>643</v>
      </c>
      <c r="C2406" t="s">
        <v>644</v>
      </c>
      <c r="D2406" t="str">
        <f t="shared" si="37"/>
        <v>11</v>
      </c>
      <c r="E2406" t="s">
        <v>333</v>
      </c>
      <c r="F2406" t="s">
        <v>647</v>
      </c>
      <c r="G2406" s="5">
        <v>9</v>
      </c>
    </row>
    <row r="2407" spans="1:7" x14ac:dyDescent="0.2">
      <c r="A2407" t="s">
        <v>642</v>
      </c>
      <c r="B2407" t="s">
        <v>643</v>
      </c>
      <c r="C2407" t="s">
        <v>644</v>
      </c>
      <c r="D2407" t="str">
        <f t="shared" si="37"/>
        <v>11</v>
      </c>
      <c r="E2407" t="s">
        <v>334</v>
      </c>
      <c r="F2407" t="s">
        <v>372</v>
      </c>
      <c r="G2407" s="5">
        <v>50</v>
      </c>
    </row>
    <row r="2408" spans="1:7" x14ac:dyDescent="0.2">
      <c r="A2408" t="s">
        <v>642</v>
      </c>
      <c r="B2408" t="s">
        <v>643</v>
      </c>
      <c r="C2408" t="s">
        <v>644</v>
      </c>
      <c r="D2408" t="str">
        <f t="shared" si="37"/>
        <v>11</v>
      </c>
      <c r="E2408" t="s">
        <v>474</v>
      </c>
      <c r="F2408" t="s">
        <v>372</v>
      </c>
      <c r="G2408" s="5">
        <v>230</v>
      </c>
    </row>
    <row r="2409" spans="1:7" x14ac:dyDescent="0.2">
      <c r="A2409" t="s">
        <v>642</v>
      </c>
      <c r="B2409" t="s">
        <v>643</v>
      </c>
      <c r="C2409" t="s">
        <v>644</v>
      </c>
      <c r="D2409" t="str">
        <f t="shared" si="37"/>
        <v>11</v>
      </c>
      <c r="E2409" t="s">
        <v>347</v>
      </c>
      <c r="F2409" t="s">
        <v>372</v>
      </c>
      <c r="G2409" s="5">
        <v>2300</v>
      </c>
    </row>
    <row r="2410" spans="1:7" x14ac:dyDescent="0.2">
      <c r="A2410" t="s">
        <v>642</v>
      </c>
      <c r="B2410" t="s">
        <v>643</v>
      </c>
      <c r="C2410" t="s">
        <v>644</v>
      </c>
      <c r="D2410" t="str">
        <f t="shared" si="37"/>
        <v>11</v>
      </c>
      <c r="E2410" t="s">
        <v>620</v>
      </c>
      <c r="F2410" t="s">
        <v>372</v>
      </c>
      <c r="G2410" s="5">
        <v>220</v>
      </c>
    </row>
    <row r="2411" spans="1:7" x14ac:dyDescent="0.2">
      <c r="A2411" t="s">
        <v>642</v>
      </c>
      <c r="B2411" t="s">
        <v>643</v>
      </c>
      <c r="C2411" t="s">
        <v>644</v>
      </c>
      <c r="D2411" t="str">
        <f t="shared" si="37"/>
        <v>11</v>
      </c>
      <c r="E2411" t="s">
        <v>335</v>
      </c>
      <c r="F2411" t="s">
        <v>372</v>
      </c>
      <c r="G2411" s="5">
        <v>300</v>
      </c>
    </row>
    <row r="2412" spans="1:7" x14ac:dyDescent="0.2">
      <c r="A2412" t="s">
        <v>642</v>
      </c>
      <c r="B2412" t="s">
        <v>643</v>
      </c>
      <c r="C2412" t="s">
        <v>644</v>
      </c>
      <c r="D2412" t="str">
        <f t="shared" si="37"/>
        <v>12</v>
      </c>
      <c r="E2412" t="s">
        <v>336</v>
      </c>
      <c r="F2412" t="s">
        <v>372</v>
      </c>
      <c r="G2412" s="5">
        <v>50</v>
      </c>
    </row>
    <row r="2413" spans="1:7" x14ac:dyDescent="0.2">
      <c r="A2413" t="s">
        <v>642</v>
      </c>
      <c r="B2413" t="s">
        <v>643</v>
      </c>
      <c r="C2413" t="s">
        <v>644</v>
      </c>
      <c r="D2413" t="str">
        <f t="shared" si="37"/>
        <v>12</v>
      </c>
      <c r="E2413" t="s">
        <v>400</v>
      </c>
      <c r="F2413" t="s">
        <v>372</v>
      </c>
      <c r="G2413" s="5">
        <v>140</v>
      </c>
    </row>
    <row r="2414" spans="1:7" x14ac:dyDescent="0.2">
      <c r="A2414" t="s">
        <v>642</v>
      </c>
      <c r="B2414" t="s">
        <v>643</v>
      </c>
      <c r="C2414" t="s">
        <v>644</v>
      </c>
      <c r="D2414" t="str">
        <f t="shared" si="37"/>
        <v>12</v>
      </c>
      <c r="E2414" t="s">
        <v>446</v>
      </c>
      <c r="F2414" t="s">
        <v>372</v>
      </c>
      <c r="G2414" s="5">
        <v>170</v>
      </c>
    </row>
    <row r="2415" spans="1:7" x14ac:dyDescent="0.2">
      <c r="A2415" t="s">
        <v>642</v>
      </c>
      <c r="B2415" t="s">
        <v>643</v>
      </c>
      <c r="C2415" t="s">
        <v>644</v>
      </c>
      <c r="D2415" t="str">
        <f t="shared" si="37"/>
        <v>12</v>
      </c>
      <c r="E2415" t="s">
        <v>361</v>
      </c>
      <c r="F2415" t="s">
        <v>372</v>
      </c>
      <c r="G2415" s="5">
        <v>1200</v>
      </c>
    </row>
    <row r="2416" spans="1:7" x14ac:dyDescent="0.2">
      <c r="A2416" t="s">
        <v>642</v>
      </c>
      <c r="B2416" t="s">
        <v>643</v>
      </c>
      <c r="C2416" t="s">
        <v>644</v>
      </c>
      <c r="D2416" t="str">
        <f t="shared" si="37"/>
        <v>13</v>
      </c>
      <c r="E2416" t="s">
        <v>540</v>
      </c>
      <c r="F2416" t="s">
        <v>648</v>
      </c>
      <c r="G2416" s="5">
        <v>100</v>
      </c>
    </row>
    <row r="2417" spans="1:7" x14ac:dyDescent="0.2">
      <c r="A2417" t="s">
        <v>642</v>
      </c>
      <c r="B2417" t="s">
        <v>643</v>
      </c>
      <c r="C2417" t="s">
        <v>644</v>
      </c>
      <c r="D2417" t="str">
        <f t="shared" si="37"/>
        <v>14</v>
      </c>
      <c r="E2417" t="s">
        <v>337</v>
      </c>
      <c r="F2417" t="s">
        <v>372</v>
      </c>
      <c r="G2417" s="5">
        <v>140</v>
      </c>
    </row>
    <row r="2418" spans="1:7" x14ac:dyDescent="0.2">
      <c r="A2418" t="s">
        <v>642</v>
      </c>
      <c r="B2418" t="s">
        <v>643</v>
      </c>
      <c r="C2418" t="s">
        <v>644</v>
      </c>
      <c r="D2418" t="str">
        <f t="shared" si="37"/>
        <v>14</v>
      </c>
      <c r="E2418" t="s">
        <v>337</v>
      </c>
      <c r="F2418" t="s">
        <v>647</v>
      </c>
      <c r="G2418" s="5">
        <v>20</v>
      </c>
    </row>
    <row r="2419" spans="1:7" x14ac:dyDescent="0.2">
      <c r="A2419" t="s">
        <v>642</v>
      </c>
      <c r="B2419" t="s">
        <v>643</v>
      </c>
      <c r="C2419" t="s">
        <v>644</v>
      </c>
      <c r="D2419" t="str">
        <f t="shared" si="37"/>
        <v>14</v>
      </c>
      <c r="E2419" t="s">
        <v>350</v>
      </c>
      <c r="F2419" t="s">
        <v>648</v>
      </c>
      <c r="G2419" s="5">
        <v>1700</v>
      </c>
    </row>
    <row r="2420" spans="1:7" x14ac:dyDescent="0.2">
      <c r="A2420" t="s">
        <v>642</v>
      </c>
      <c r="B2420" t="s">
        <v>643</v>
      </c>
      <c r="C2420" t="s">
        <v>644</v>
      </c>
      <c r="D2420" t="str">
        <f t="shared" si="37"/>
        <v>14</v>
      </c>
      <c r="E2420" t="s">
        <v>649</v>
      </c>
      <c r="F2420" t="s">
        <v>647</v>
      </c>
      <c r="G2420" s="5">
        <v>55</v>
      </c>
    </row>
    <row r="2421" spans="1:7" x14ac:dyDescent="0.2">
      <c r="A2421" t="s">
        <v>642</v>
      </c>
      <c r="B2421" t="s">
        <v>643</v>
      </c>
      <c r="C2421" t="s">
        <v>644</v>
      </c>
      <c r="D2421" t="str">
        <f t="shared" si="37"/>
        <v>14</v>
      </c>
      <c r="E2421" t="s">
        <v>649</v>
      </c>
      <c r="F2421" t="s">
        <v>648</v>
      </c>
      <c r="G2421" s="5">
        <v>290</v>
      </c>
    </row>
    <row r="2422" spans="1:7" x14ac:dyDescent="0.2">
      <c r="A2422" t="s">
        <v>642</v>
      </c>
      <c r="B2422" t="s">
        <v>643</v>
      </c>
      <c r="C2422" t="s">
        <v>644</v>
      </c>
      <c r="D2422" t="str">
        <f t="shared" si="37"/>
        <v>14</v>
      </c>
      <c r="E2422" t="s">
        <v>650</v>
      </c>
      <c r="F2422" t="s">
        <v>648</v>
      </c>
      <c r="G2422" s="5">
        <v>7250</v>
      </c>
    </row>
    <row r="2423" spans="1:7" x14ac:dyDescent="0.2">
      <c r="A2423" t="s">
        <v>642</v>
      </c>
      <c r="B2423" t="s">
        <v>643</v>
      </c>
      <c r="C2423" t="s">
        <v>644</v>
      </c>
      <c r="D2423" t="str">
        <f t="shared" si="37"/>
        <v>14</v>
      </c>
      <c r="E2423" t="s">
        <v>651</v>
      </c>
      <c r="F2423" t="s">
        <v>648</v>
      </c>
      <c r="G2423" s="5">
        <v>5600</v>
      </c>
    </row>
    <row r="2424" spans="1:7" x14ac:dyDescent="0.2">
      <c r="A2424" t="s">
        <v>642</v>
      </c>
      <c r="B2424" t="s">
        <v>643</v>
      </c>
      <c r="C2424" t="s">
        <v>644</v>
      </c>
      <c r="D2424" t="str">
        <f t="shared" si="37"/>
        <v>17</v>
      </c>
      <c r="E2424" t="s">
        <v>652</v>
      </c>
      <c r="F2424" t="s">
        <v>648</v>
      </c>
      <c r="G2424" s="5">
        <v>-220</v>
      </c>
    </row>
    <row r="2425" spans="1:7" x14ac:dyDescent="0.2">
      <c r="A2425" t="s">
        <v>642</v>
      </c>
      <c r="B2425" t="s">
        <v>643</v>
      </c>
      <c r="C2425" t="s">
        <v>644</v>
      </c>
      <c r="D2425" t="str">
        <f t="shared" si="37"/>
        <v>17</v>
      </c>
      <c r="E2425" t="s">
        <v>525</v>
      </c>
      <c r="F2425" t="s">
        <v>648</v>
      </c>
      <c r="G2425" s="5">
        <v>-2300</v>
      </c>
    </row>
    <row r="2426" spans="1:7" x14ac:dyDescent="0.2">
      <c r="A2426" t="s">
        <v>642</v>
      </c>
      <c r="B2426" t="s">
        <v>643</v>
      </c>
      <c r="C2426" t="s">
        <v>644</v>
      </c>
      <c r="D2426" t="str">
        <f t="shared" si="37"/>
        <v>17</v>
      </c>
      <c r="E2426" t="s">
        <v>339</v>
      </c>
      <c r="F2426" t="s">
        <v>372</v>
      </c>
      <c r="G2426" s="5">
        <v>-160</v>
      </c>
    </row>
    <row r="2427" spans="1:7" x14ac:dyDescent="0.2">
      <c r="A2427" t="s">
        <v>642</v>
      </c>
      <c r="B2427" t="s">
        <v>643</v>
      </c>
      <c r="C2427" t="s">
        <v>644</v>
      </c>
      <c r="D2427" t="str">
        <f t="shared" si="37"/>
        <v>17</v>
      </c>
      <c r="E2427" t="s">
        <v>355</v>
      </c>
      <c r="F2427" t="s">
        <v>372</v>
      </c>
      <c r="G2427" s="5">
        <v>-220</v>
      </c>
    </row>
    <row r="2428" spans="1:7" x14ac:dyDescent="0.2">
      <c r="A2428" t="s">
        <v>642</v>
      </c>
      <c r="B2428" t="s">
        <v>643</v>
      </c>
      <c r="C2428" t="s">
        <v>644</v>
      </c>
      <c r="D2428" t="str">
        <f t="shared" si="37"/>
        <v>17</v>
      </c>
      <c r="E2428" t="s">
        <v>395</v>
      </c>
      <c r="F2428" t="s">
        <v>648</v>
      </c>
      <c r="G2428" s="5">
        <v>-200</v>
      </c>
    </row>
    <row r="2429" spans="1:7" x14ac:dyDescent="0.2">
      <c r="A2429" t="s">
        <v>642</v>
      </c>
      <c r="B2429" t="s">
        <v>643</v>
      </c>
      <c r="C2429" t="s">
        <v>653</v>
      </c>
      <c r="D2429" t="str">
        <f t="shared" si="37"/>
        <v>11</v>
      </c>
      <c r="E2429" t="s">
        <v>327</v>
      </c>
      <c r="F2429" t="s">
        <v>372</v>
      </c>
      <c r="G2429" s="5">
        <v>10</v>
      </c>
    </row>
    <row r="2430" spans="1:7" x14ac:dyDescent="0.2">
      <c r="A2430" t="s">
        <v>642</v>
      </c>
      <c r="B2430" t="s">
        <v>643</v>
      </c>
      <c r="C2430" t="s">
        <v>653</v>
      </c>
      <c r="D2430" t="str">
        <f t="shared" si="37"/>
        <v>11</v>
      </c>
      <c r="E2430" t="s">
        <v>360</v>
      </c>
      <c r="F2430" t="s">
        <v>372</v>
      </c>
      <c r="G2430" s="5">
        <v>30</v>
      </c>
    </row>
    <row r="2431" spans="1:7" x14ac:dyDescent="0.2">
      <c r="A2431" t="s">
        <v>642</v>
      </c>
      <c r="B2431" t="s">
        <v>643</v>
      </c>
      <c r="C2431" t="s">
        <v>653</v>
      </c>
      <c r="D2431" t="str">
        <f t="shared" si="37"/>
        <v>11</v>
      </c>
      <c r="E2431" t="s">
        <v>427</v>
      </c>
      <c r="F2431" t="s">
        <v>372</v>
      </c>
      <c r="G2431" s="5">
        <v>90</v>
      </c>
    </row>
    <row r="2432" spans="1:7" x14ac:dyDescent="0.2">
      <c r="A2432" t="s">
        <v>642</v>
      </c>
      <c r="B2432" t="s">
        <v>643</v>
      </c>
      <c r="C2432" t="s">
        <v>653</v>
      </c>
      <c r="D2432" t="str">
        <f t="shared" si="37"/>
        <v>11</v>
      </c>
      <c r="E2432" t="s">
        <v>335</v>
      </c>
      <c r="F2432" t="s">
        <v>372</v>
      </c>
      <c r="G2432" s="5">
        <v>30</v>
      </c>
    </row>
    <row r="2433" spans="1:7" x14ac:dyDescent="0.2">
      <c r="A2433" t="s">
        <v>642</v>
      </c>
      <c r="B2433" t="s">
        <v>643</v>
      </c>
      <c r="C2433" t="s">
        <v>653</v>
      </c>
      <c r="D2433" t="str">
        <f t="shared" si="37"/>
        <v>17</v>
      </c>
      <c r="E2433" t="s">
        <v>363</v>
      </c>
      <c r="F2433" t="s">
        <v>648</v>
      </c>
      <c r="G2433" s="5">
        <v>-200</v>
      </c>
    </row>
    <row r="2434" spans="1:7" x14ac:dyDescent="0.2">
      <c r="A2434" t="s">
        <v>642</v>
      </c>
      <c r="B2434" t="s">
        <v>654</v>
      </c>
      <c r="C2434" t="s">
        <v>655</v>
      </c>
      <c r="D2434" t="str">
        <f t="shared" si="37"/>
        <v>10</v>
      </c>
      <c r="E2434" t="s">
        <v>320</v>
      </c>
      <c r="F2434" t="s">
        <v>372</v>
      </c>
      <c r="G2434" s="5">
        <v>5368</v>
      </c>
    </row>
    <row r="2435" spans="1:7" x14ac:dyDescent="0.2">
      <c r="A2435" t="s">
        <v>642</v>
      </c>
      <c r="B2435" t="s">
        <v>654</v>
      </c>
      <c r="C2435" t="s">
        <v>655</v>
      </c>
      <c r="D2435" t="str">
        <f t="shared" ref="D2435:D2498" si="38">LEFT(E2435,2)</f>
        <v>10</v>
      </c>
      <c r="E2435" t="s">
        <v>320</v>
      </c>
      <c r="F2435" t="s">
        <v>656</v>
      </c>
      <c r="G2435" s="5">
        <v>1477</v>
      </c>
    </row>
    <row r="2436" spans="1:7" x14ac:dyDescent="0.2">
      <c r="A2436" t="s">
        <v>642</v>
      </c>
      <c r="B2436" t="s">
        <v>654</v>
      </c>
      <c r="C2436" t="s">
        <v>655</v>
      </c>
      <c r="D2436" t="str">
        <f t="shared" si="38"/>
        <v>10</v>
      </c>
      <c r="E2436" t="s">
        <v>322</v>
      </c>
      <c r="F2436" t="s">
        <v>372</v>
      </c>
      <c r="G2436" s="5">
        <v>9</v>
      </c>
    </row>
    <row r="2437" spans="1:7" x14ac:dyDescent="0.2">
      <c r="A2437" t="s">
        <v>642</v>
      </c>
      <c r="B2437" t="s">
        <v>654</v>
      </c>
      <c r="C2437" t="s">
        <v>655</v>
      </c>
      <c r="D2437" t="str">
        <f t="shared" si="38"/>
        <v>10</v>
      </c>
      <c r="E2437" t="s">
        <v>657</v>
      </c>
      <c r="F2437" t="s">
        <v>656</v>
      </c>
      <c r="G2437" s="5">
        <v>17278</v>
      </c>
    </row>
    <row r="2438" spans="1:7" x14ac:dyDescent="0.2">
      <c r="A2438" t="s">
        <v>642</v>
      </c>
      <c r="B2438" t="s">
        <v>654</v>
      </c>
      <c r="C2438" t="s">
        <v>655</v>
      </c>
      <c r="D2438" t="str">
        <f t="shared" si="38"/>
        <v>10</v>
      </c>
      <c r="E2438" t="s">
        <v>324</v>
      </c>
      <c r="F2438" t="s">
        <v>372</v>
      </c>
      <c r="G2438" s="5">
        <v>859</v>
      </c>
    </row>
    <row r="2439" spans="1:7" x14ac:dyDescent="0.2">
      <c r="A2439" t="s">
        <v>642</v>
      </c>
      <c r="B2439" t="s">
        <v>654</v>
      </c>
      <c r="C2439" t="s">
        <v>655</v>
      </c>
      <c r="D2439" t="str">
        <f t="shared" si="38"/>
        <v>10</v>
      </c>
      <c r="E2439" t="s">
        <v>324</v>
      </c>
      <c r="F2439" t="s">
        <v>656</v>
      </c>
      <c r="G2439" s="5">
        <v>236</v>
      </c>
    </row>
    <row r="2440" spans="1:7" x14ac:dyDescent="0.2">
      <c r="A2440" t="s">
        <v>642</v>
      </c>
      <c r="B2440" t="s">
        <v>654</v>
      </c>
      <c r="C2440" t="s">
        <v>655</v>
      </c>
      <c r="D2440" t="str">
        <f t="shared" si="38"/>
        <v>10</v>
      </c>
      <c r="E2440" t="s">
        <v>325</v>
      </c>
      <c r="F2440" t="s">
        <v>372</v>
      </c>
      <c r="G2440" s="5">
        <v>9</v>
      </c>
    </row>
    <row r="2441" spans="1:7" x14ac:dyDescent="0.2">
      <c r="A2441" t="s">
        <v>642</v>
      </c>
      <c r="B2441" t="s">
        <v>654</v>
      </c>
      <c r="C2441" t="s">
        <v>655</v>
      </c>
      <c r="D2441" t="str">
        <f t="shared" si="38"/>
        <v>10</v>
      </c>
      <c r="E2441" t="s">
        <v>326</v>
      </c>
      <c r="F2441" t="s">
        <v>372</v>
      </c>
      <c r="G2441" s="5">
        <v>879</v>
      </c>
    </row>
    <row r="2442" spans="1:7" x14ac:dyDescent="0.2">
      <c r="A2442" t="s">
        <v>642</v>
      </c>
      <c r="B2442" t="s">
        <v>654</v>
      </c>
      <c r="C2442" t="s">
        <v>655</v>
      </c>
      <c r="D2442" t="str">
        <f t="shared" si="38"/>
        <v>10</v>
      </c>
      <c r="E2442" t="s">
        <v>326</v>
      </c>
      <c r="F2442" t="s">
        <v>656</v>
      </c>
      <c r="G2442" s="5">
        <v>247</v>
      </c>
    </row>
    <row r="2443" spans="1:7" x14ac:dyDescent="0.2">
      <c r="A2443" t="s">
        <v>642</v>
      </c>
      <c r="B2443" t="s">
        <v>654</v>
      </c>
      <c r="C2443" t="s">
        <v>655</v>
      </c>
      <c r="D2443" t="str">
        <f t="shared" si="38"/>
        <v>11</v>
      </c>
      <c r="E2443" t="s">
        <v>344</v>
      </c>
      <c r="F2443" t="s">
        <v>372</v>
      </c>
      <c r="G2443" s="5">
        <v>10</v>
      </c>
    </row>
    <row r="2444" spans="1:7" x14ac:dyDescent="0.2">
      <c r="A2444" t="s">
        <v>642</v>
      </c>
      <c r="B2444" t="s">
        <v>654</v>
      </c>
      <c r="C2444" t="s">
        <v>655</v>
      </c>
      <c r="D2444" t="str">
        <f t="shared" si="38"/>
        <v>11</v>
      </c>
      <c r="E2444" t="s">
        <v>405</v>
      </c>
      <c r="F2444" t="s">
        <v>372</v>
      </c>
      <c r="G2444" s="5">
        <v>6</v>
      </c>
    </row>
    <row r="2445" spans="1:7" x14ac:dyDescent="0.2">
      <c r="A2445" t="s">
        <v>642</v>
      </c>
      <c r="B2445" t="s">
        <v>654</v>
      </c>
      <c r="C2445" t="s">
        <v>655</v>
      </c>
      <c r="D2445" t="str">
        <f t="shared" si="38"/>
        <v>11</v>
      </c>
      <c r="E2445" t="s">
        <v>328</v>
      </c>
      <c r="F2445" t="s">
        <v>372</v>
      </c>
      <c r="G2445" s="5">
        <v>100</v>
      </c>
    </row>
    <row r="2446" spans="1:7" x14ac:dyDescent="0.2">
      <c r="A2446" t="s">
        <v>642</v>
      </c>
      <c r="B2446" t="s">
        <v>654</v>
      </c>
      <c r="C2446" t="s">
        <v>655</v>
      </c>
      <c r="D2446" t="str">
        <f t="shared" si="38"/>
        <v>11</v>
      </c>
      <c r="E2446" t="s">
        <v>360</v>
      </c>
      <c r="F2446" t="s">
        <v>372</v>
      </c>
      <c r="G2446" s="5">
        <v>30</v>
      </c>
    </row>
    <row r="2447" spans="1:7" x14ac:dyDescent="0.2">
      <c r="A2447" t="s">
        <v>642</v>
      </c>
      <c r="B2447" t="s">
        <v>654</v>
      </c>
      <c r="C2447" t="s">
        <v>655</v>
      </c>
      <c r="D2447" t="str">
        <f t="shared" si="38"/>
        <v>11</v>
      </c>
      <c r="E2447" t="s">
        <v>330</v>
      </c>
      <c r="F2447" t="s">
        <v>372</v>
      </c>
      <c r="G2447" s="5">
        <v>100</v>
      </c>
    </row>
    <row r="2448" spans="1:7" x14ac:dyDescent="0.2">
      <c r="A2448" t="s">
        <v>642</v>
      </c>
      <c r="B2448" t="s">
        <v>654</v>
      </c>
      <c r="C2448" t="s">
        <v>655</v>
      </c>
      <c r="D2448" t="str">
        <f t="shared" si="38"/>
        <v>11</v>
      </c>
      <c r="E2448" t="s">
        <v>333</v>
      </c>
      <c r="F2448" t="s">
        <v>372</v>
      </c>
      <c r="G2448" s="5">
        <v>15</v>
      </c>
    </row>
    <row r="2449" spans="1:7" x14ac:dyDescent="0.2">
      <c r="A2449" t="s">
        <v>642</v>
      </c>
      <c r="B2449" t="s">
        <v>654</v>
      </c>
      <c r="C2449" t="s">
        <v>655</v>
      </c>
      <c r="D2449" t="str">
        <f t="shared" si="38"/>
        <v>11</v>
      </c>
      <c r="E2449" t="s">
        <v>571</v>
      </c>
      <c r="F2449" t="s">
        <v>372</v>
      </c>
      <c r="G2449" s="5">
        <v>15</v>
      </c>
    </row>
    <row r="2450" spans="1:7" x14ac:dyDescent="0.2">
      <c r="A2450" t="s">
        <v>642</v>
      </c>
      <c r="B2450" t="s">
        <v>654</v>
      </c>
      <c r="C2450" t="s">
        <v>655</v>
      </c>
      <c r="D2450" t="str">
        <f t="shared" si="38"/>
        <v>11</v>
      </c>
      <c r="E2450" t="s">
        <v>334</v>
      </c>
      <c r="F2450" t="s">
        <v>372</v>
      </c>
      <c r="G2450" s="5">
        <v>6</v>
      </c>
    </row>
    <row r="2451" spans="1:7" x14ac:dyDescent="0.2">
      <c r="A2451" t="s">
        <v>642</v>
      </c>
      <c r="B2451" t="s">
        <v>654</v>
      </c>
      <c r="C2451" t="s">
        <v>655</v>
      </c>
      <c r="D2451" t="str">
        <f t="shared" si="38"/>
        <v>11</v>
      </c>
      <c r="E2451" t="s">
        <v>474</v>
      </c>
      <c r="F2451" t="s">
        <v>372</v>
      </c>
      <c r="G2451" s="5">
        <v>100</v>
      </c>
    </row>
    <row r="2452" spans="1:7" x14ac:dyDescent="0.2">
      <c r="A2452" t="s">
        <v>642</v>
      </c>
      <c r="B2452" t="s">
        <v>654</v>
      </c>
      <c r="C2452" t="s">
        <v>655</v>
      </c>
      <c r="D2452" t="str">
        <f t="shared" si="38"/>
        <v>11</v>
      </c>
      <c r="E2452" t="s">
        <v>347</v>
      </c>
      <c r="F2452" t="s">
        <v>372</v>
      </c>
      <c r="G2452" s="5">
        <v>1240</v>
      </c>
    </row>
    <row r="2453" spans="1:7" x14ac:dyDescent="0.2">
      <c r="A2453" t="s">
        <v>642</v>
      </c>
      <c r="B2453" t="s">
        <v>654</v>
      </c>
      <c r="C2453" t="s">
        <v>655</v>
      </c>
      <c r="D2453" t="str">
        <f t="shared" si="38"/>
        <v>11</v>
      </c>
      <c r="E2453" t="s">
        <v>335</v>
      </c>
      <c r="F2453" t="s">
        <v>372</v>
      </c>
      <c r="G2453" s="5">
        <v>180</v>
      </c>
    </row>
    <row r="2454" spans="1:7" x14ac:dyDescent="0.2">
      <c r="A2454" t="s">
        <v>642</v>
      </c>
      <c r="B2454" t="s">
        <v>654</v>
      </c>
      <c r="C2454" t="s">
        <v>655</v>
      </c>
      <c r="D2454" t="str">
        <f t="shared" si="38"/>
        <v>12</v>
      </c>
      <c r="E2454" t="s">
        <v>400</v>
      </c>
      <c r="F2454" t="s">
        <v>372</v>
      </c>
      <c r="G2454" s="5">
        <v>200</v>
      </c>
    </row>
    <row r="2455" spans="1:7" x14ac:dyDescent="0.2">
      <c r="A2455" t="s">
        <v>642</v>
      </c>
      <c r="B2455" t="s">
        <v>654</v>
      </c>
      <c r="C2455" t="s">
        <v>655</v>
      </c>
      <c r="D2455" t="str">
        <f t="shared" si="38"/>
        <v>12</v>
      </c>
      <c r="E2455" t="s">
        <v>503</v>
      </c>
      <c r="F2455" t="s">
        <v>372</v>
      </c>
      <c r="G2455" s="5">
        <v>100</v>
      </c>
    </row>
    <row r="2456" spans="1:7" x14ac:dyDescent="0.2">
      <c r="A2456" t="s">
        <v>642</v>
      </c>
      <c r="B2456" t="s">
        <v>654</v>
      </c>
      <c r="C2456" t="s">
        <v>655</v>
      </c>
      <c r="D2456" t="str">
        <f t="shared" si="38"/>
        <v>12</v>
      </c>
      <c r="E2456" t="s">
        <v>361</v>
      </c>
      <c r="F2456" t="s">
        <v>372</v>
      </c>
      <c r="G2456" s="5">
        <v>400</v>
      </c>
    </row>
    <row r="2457" spans="1:7" x14ac:dyDescent="0.2">
      <c r="A2457" t="s">
        <v>642</v>
      </c>
      <c r="B2457" t="s">
        <v>654</v>
      </c>
      <c r="C2457" t="s">
        <v>655</v>
      </c>
      <c r="D2457" t="str">
        <f t="shared" si="38"/>
        <v>13</v>
      </c>
      <c r="E2457" t="s">
        <v>540</v>
      </c>
      <c r="F2457" t="s">
        <v>648</v>
      </c>
      <c r="G2457" s="5">
        <v>200</v>
      </c>
    </row>
    <row r="2458" spans="1:7" x14ac:dyDescent="0.2">
      <c r="A2458" t="s">
        <v>642</v>
      </c>
      <c r="B2458" t="s">
        <v>654</v>
      </c>
      <c r="C2458" t="s">
        <v>655</v>
      </c>
      <c r="D2458" t="str">
        <f t="shared" si="38"/>
        <v>14</v>
      </c>
      <c r="E2458" t="s">
        <v>337</v>
      </c>
      <c r="F2458" t="s">
        <v>372</v>
      </c>
      <c r="G2458" s="5">
        <v>250</v>
      </c>
    </row>
    <row r="2459" spans="1:7" x14ac:dyDescent="0.2">
      <c r="A2459" t="s">
        <v>642</v>
      </c>
      <c r="B2459" t="s">
        <v>654</v>
      </c>
      <c r="C2459" t="s">
        <v>655</v>
      </c>
      <c r="D2459" t="str">
        <f t="shared" si="38"/>
        <v>14</v>
      </c>
      <c r="E2459" t="s">
        <v>350</v>
      </c>
      <c r="F2459" t="s">
        <v>648</v>
      </c>
      <c r="G2459" s="5">
        <v>1000</v>
      </c>
    </row>
    <row r="2460" spans="1:7" x14ac:dyDescent="0.2">
      <c r="A2460" t="s">
        <v>642</v>
      </c>
      <c r="B2460" t="s">
        <v>654</v>
      </c>
      <c r="C2460" t="s">
        <v>655</v>
      </c>
      <c r="D2460" t="str">
        <f t="shared" si="38"/>
        <v>14</v>
      </c>
      <c r="E2460" t="s">
        <v>649</v>
      </c>
      <c r="F2460" t="s">
        <v>648</v>
      </c>
      <c r="G2460" s="5">
        <v>400</v>
      </c>
    </row>
    <row r="2461" spans="1:7" x14ac:dyDescent="0.2">
      <c r="A2461" t="s">
        <v>642</v>
      </c>
      <c r="B2461" t="s">
        <v>654</v>
      </c>
      <c r="C2461" t="s">
        <v>655</v>
      </c>
      <c r="D2461" t="str">
        <f t="shared" si="38"/>
        <v>14</v>
      </c>
      <c r="E2461" t="s">
        <v>650</v>
      </c>
      <c r="F2461" t="s">
        <v>648</v>
      </c>
      <c r="G2461" s="5">
        <v>4000</v>
      </c>
    </row>
    <row r="2462" spans="1:7" x14ac:dyDescent="0.2">
      <c r="A2462" t="s">
        <v>642</v>
      </c>
      <c r="B2462" t="s">
        <v>654</v>
      </c>
      <c r="C2462" t="s">
        <v>655</v>
      </c>
      <c r="D2462" t="str">
        <f t="shared" si="38"/>
        <v>14</v>
      </c>
      <c r="E2462" t="s">
        <v>651</v>
      </c>
      <c r="F2462" t="s">
        <v>648</v>
      </c>
      <c r="G2462" s="5">
        <v>2000</v>
      </c>
    </row>
    <row r="2463" spans="1:7" x14ac:dyDescent="0.2">
      <c r="A2463" t="s">
        <v>642</v>
      </c>
      <c r="B2463" t="s">
        <v>654</v>
      </c>
      <c r="C2463" t="s">
        <v>655</v>
      </c>
      <c r="D2463" t="str">
        <f t="shared" si="38"/>
        <v>14</v>
      </c>
      <c r="E2463" t="s">
        <v>367</v>
      </c>
      <c r="F2463" t="s">
        <v>372</v>
      </c>
      <c r="G2463" s="5">
        <v>-650</v>
      </c>
    </row>
    <row r="2464" spans="1:7" x14ac:dyDescent="0.2">
      <c r="A2464" t="s">
        <v>642</v>
      </c>
      <c r="B2464" t="s">
        <v>654</v>
      </c>
      <c r="C2464" t="s">
        <v>655</v>
      </c>
      <c r="D2464" t="str">
        <f t="shared" si="38"/>
        <v>14</v>
      </c>
      <c r="E2464" t="s">
        <v>338</v>
      </c>
      <c r="F2464" t="s">
        <v>372</v>
      </c>
      <c r="G2464" s="5">
        <v>-402</v>
      </c>
    </row>
    <row r="2465" spans="1:7" x14ac:dyDescent="0.2">
      <c r="A2465" t="s">
        <v>642</v>
      </c>
      <c r="B2465" t="s">
        <v>654</v>
      </c>
      <c r="C2465" t="s">
        <v>655</v>
      </c>
      <c r="D2465" t="str">
        <f t="shared" si="38"/>
        <v>14</v>
      </c>
      <c r="E2465" t="s">
        <v>338</v>
      </c>
      <c r="F2465" t="s">
        <v>656</v>
      </c>
      <c r="G2465" s="5">
        <v>402</v>
      </c>
    </row>
    <row r="2466" spans="1:7" x14ac:dyDescent="0.2">
      <c r="A2466" t="s">
        <v>642</v>
      </c>
      <c r="B2466" t="s">
        <v>654</v>
      </c>
      <c r="C2466" t="s">
        <v>655</v>
      </c>
      <c r="D2466" t="str">
        <f t="shared" si="38"/>
        <v>14</v>
      </c>
      <c r="E2466" t="s">
        <v>362</v>
      </c>
      <c r="F2466" t="s">
        <v>372</v>
      </c>
      <c r="G2466" s="5">
        <v>0</v>
      </c>
    </row>
    <row r="2467" spans="1:7" x14ac:dyDescent="0.2">
      <c r="A2467" t="s">
        <v>642</v>
      </c>
      <c r="B2467" t="s">
        <v>654</v>
      </c>
      <c r="C2467" t="s">
        <v>655</v>
      </c>
      <c r="D2467" t="str">
        <f t="shared" si="38"/>
        <v>17</v>
      </c>
      <c r="E2467" t="s">
        <v>652</v>
      </c>
      <c r="F2467" t="s">
        <v>648</v>
      </c>
      <c r="G2467" s="5">
        <v>-100</v>
      </c>
    </row>
    <row r="2468" spans="1:7" x14ac:dyDescent="0.2">
      <c r="A2468" t="s">
        <v>642</v>
      </c>
      <c r="B2468" t="s">
        <v>654</v>
      </c>
      <c r="C2468" t="s">
        <v>655</v>
      </c>
      <c r="D2468" t="str">
        <f t="shared" si="38"/>
        <v>17</v>
      </c>
      <c r="E2468" t="s">
        <v>525</v>
      </c>
      <c r="F2468" t="s">
        <v>656</v>
      </c>
      <c r="G2468" s="5">
        <v>-50</v>
      </c>
    </row>
    <row r="2469" spans="1:7" x14ac:dyDescent="0.2">
      <c r="A2469" t="s">
        <v>642</v>
      </c>
      <c r="B2469" t="s">
        <v>654</v>
      </c>
      <c r="C2469" t="s">
        <v>655</v>
      </c>
      <c r="D2469" t="str">
        <f t="shared" si="38"/>
        <v>17</v>
      </c>
      <c r="E2469" t="s">
        <v>339</v>
      </c>
      <c r="F2469" t="s">
        <v>372</v>
      </c>
      <c r="G2469" s="5">
        <v>-250</v>
      </c>
    </row>
    <row r="2470" spans="1:7" x14ac:dyDescent="0.2">
      <c r="A2470" t="s">
        <v>642</v>
      </c>
      <c r="B2470" t="s">
        <v>654</v>
      </c>
      <c r="C2470" t="s">
        <v>655</v>
      </c>
      <c r="D2470" t="str">
        <f t="shared" si="38"/>
        <v>18</v>
      </c>
      <c r="E2470" t="s">
        <v>658</v>
      </c>
      <c r="F2470" t="s">
        <v>656</v>
      </c>
      <c r="G2470" s="5">
        <v>-11300</v>
      </c>
    </row>
    <row r="2471" spans="1:7" x14ac:dyDescent="0.2">
      <c r="A2471" t="s">
        <v>659</v>
      </c>
      <c r="B2471" t="s">
        <v>660</v>
      </c>
      <c r="C2471" t="s">
        <v>661</v>
      </c>
      <c r="D2471" t="str">
        <f t="shared" si="38"/>
        <v>10</v>
      </c>
      <c r="E2471" t="s">
        <v>320</v>
      </c>
      <c r="F2471" t="s">
        <v>431</v>
      </c>
      <c r="G2471" s="5">
        <v>212</v>
      </c>
    </row>
    <row r="2472" spans="1:7" x14ac:dyDescent="0.2">
      <c r="A2472" t="s">
        <v>659</v>
      </c>
      <c r="B2472" t="s">
        <v>660</v>
      </c>
      <c r="C2472" t="s">
        <v>661</v>
      </c>
      <c r="D2472" t="str">
        <f t="shared" si="38"/>
        <v>10</v>
      </c>
      <c r="E2472" t="s">
        <v>320</v>
      </c>
      <c r="F2472" t="s">
        <v>456</v>
      </c>
      <c r="G2472" s="5">
        <v>212</v>
      </c>
    </row>
    <row r="2473" spans="1:7" x14ac:dyDescent="0.2">
      <c r="A2473" t="s">
        <v>659</v>
      </c>
      <c r="B2473" t="s">
        <v>660</v>
      </c>
      <c r="C2473" t="s">
        <v>661</v>
      </c>
      <c r="D2473" t="str">
        <f t="shared" si="38"/>
        <v>10</v>
      </c>
      <c r="E2473" t="s">
        <v>320</v>
      </c>
      <c r="F2473" t="s">
        <v>365</v>
      </c>
      <c r="G2473" s="5">
        <v>310</v>
      </c>
    </row>
    <row r="2474" spans="1:7" x14ac:dyDescent="0.2">
      <c r="A2474" t="s">
        <v>659</v>
      </c>
      <c r="B2474" t="s">
        <v>660</v>
      </c>
      <c r="C2474" t="s">
        <v>661</v>
      </c>
      <c r="D2474" t="str">
        <f t="shared" si="38"/>
        <v>10</v>
      </c>
      <c r="E2474" t="s">
        <v>436</v>
      </c>
      <c r="F2474" t="s">
        <v>381</v>
      </c>
      <c r="G2474" s="5">
        <v>220</v>
      </c>
    </row>
    <row r="2475" spans="1:7" x14ac:dyDescent="0.2">
      <c r="A2475" t="s">
        <v>659</v>
      </c>
      <c r="B2475" t="s">
        <v>660</v>
      </c>
      <c r="C2475" t="s">
        <v>661</v>
      </c>
      <c r="D2475" t="str">
        <f t="shared" si="38"/>
        <v>10</v>
      </c>
      <c r="E2475" t="s">
        <v>437</v>
      </c>
      <c r="F2475" t="s">
        <v>381</v>
      </c>
      <c r="G2475" s="5">
        <v>51</v>
      </c>
    </row>
    <row r="2476" spans="1:7" x14ac:dyDescent="0.2">
      <c r="A2476" t="s">
        <v>659</v>
      </c>
      <c r="B2476" t="s">
        <v>660</v>
      </c>
      <c r="C2476" t="s">
        <v>661</v>
      </c>
      <c r="D2476" t="str">
        <f t="shared" si="38"/>
        <v>10</v>
      </c>
      <c r="E2476" t="s">
        <v>324</v>
      </c>
      <c r="F2476" t="s">
        <v>431</v>
      </c>
      <c r="G2476" s="5">
        <v>34</v>
      </c>
    </row>
    <row r="2477" spans="1:7" x14ac:dyDescent="0.2">
      <c r="A2477" t="s">
        <v>659</v>
      </c>
      <c r="B2477" t="s">
        <v>660</v>
      </c>
      <c r="C2477" t="s">
        <v>661</v>
      </c>
      <c r="D2477" t="str">
        <f t="shared" si="38"/>
        <v>10</v>
      </c>
      <c r="E2477" t="s">
        <v>324</v>
      </c>
      <c r="F2477" t="s">
        <v>456</v>
      </c>
      <c r="G2477" s="5">
        <v>34</v>
      </c>
    </row>
    <row r="2478" spans="1:7" x14ac:dyDescent="0.2">
      <c r="A2478" t="s">
        <v>659</v>
      </c>
      <c r="B2478" t="s">
        <v>660</v>
      </c>
      <c r="C2478" t="s">
        <v>661</v>
      </c>
      <c r="D2478" t="str">
        <f t="shared" si="38"/>
        <v>10</v>
      </c>
      <c r="E2478" t="s">
        <v>324</v>
      </c>
      <c r="F2478" t="s">
        <v>381</v>
      </c>
      <c r="G2478" s="5">
        <v>43</v>
      </c>
    </row>
    <row r="2479" spans="1:7" x14ac:dyDescent="0.2">
      <c r="A2479" t="s">
        <v>659</v>
      </c>
      <c r="B2479" t="s">
        <v>660</v>
      </c>
      <c r="C2479" t="s">
        <v>661</v>
      </c>
      <c r="D2479" t="str">
        <f t="shared" si="38"/>
        <v>10</v>
      </c>
      <c r="E2479" t="s">
        <v>324</v>
      </c>
      <c r="F2479" t="s">
        <v>365</v>
      </c>
      <c r="G2479" s="5">
        <v>50</v>
      </c>
    </row>
    <row r="2480" spans="1:7" x14ac:dyDescent="0.2">
      <c r="A2480" t="s">
        <v>659</v>
      </c>
      <c r="B2480" t="s">
        <v>660</v>
      </c>
      <c r="C2480" t="s">
        <v>661</v>
      </c>
      <c r="D2480" t="str">
        <f t="shared" si="38"/>
        <v>10</v>
      </c>
      <c r="E2480" t="s">
        <v>326</v>
      </c>
      <c r="F2480" t="s">
        <v>431</v>
      </c>
      <c r="G2480" s="5">
        <v>35</v>
      </c>
    </row>
    <row r="2481" spans="1:7" x14ac:dyDescent="0.2">
      <c r="A2481" t="s">
        <v>659</v>
      </c>
      <c r="B2481" t="s">
        <v>660</v>
      </c>
      <c r="C2481" t="s">
        <v>661</v>
      </c>
      <c r="D2481" t="str">
        <f t="shared" si="38"/>
        <v>10</v>
      </c>
      <c r="E2481" t="s">
        <v>326</v>
      </c>
      <c r="F2481" t="s">
        <v>456</v>
      </c>
      <c r="G2481" s="5">
        <v>35</v>
      </c>
    </row>
    <row r="2482" spans="1:7" x14ac:dyDescent="0.2">
      <c r="A2482" t="s">
        <v>659</v>
      </c>
      <c r="B2482" t="s">
        <v>660</v>
      </c>
      <c r="C2482" t="s">
        <v>661</v>
      </c>
      <c r="D2482" t="str">
        <f t="shared" si="38"/>
        <v>10</v>
      </c>
      <c r="E2482" t="s">
        <v>326</v>
      </c>
      <c r="F2482" t="s">
        <v>381</v>
      </c>
      <c r="G2482" s="5">
        <v>44</v>
      </c>
    </row>
    <row r="2483" spans="1:7" x14ac:dyDescent="0.2">
      <c r="A2483" t="s">
        <v>659</v>
      </c>
      <c r="B2483" t="s">
        <v>660</v>
      </c>
      <c r="C2483" t="s">
        <v>661</v>
      </c>
      <c r="D2483" t="str">
        <f t="shared" si="38"/>
        <v>10</v>
      </c>
      <c r="E2483" t="s">
        <v>326</v>
      </c>
      <c r="F2483" t="s">
        <v>365</v>
      </c>
      <c r="G2483" s="5">
        <v>51</v>
      </c>
    </row>
    <row r="2484" spans="1:7" x14ac:dyDescent="0.2">
      <c r="A2484" t="s">
        <v>659</v>
      </c>
      <c r="B2484" t="s">
        <v>660</v>
      </c>
      <c r="C2484" t="s">
        <v>661</v>
      </c>
      <c r="D2484" t="str">
        <f t="shared" si="38"/>
        <v>11</v>
      </c>
      <c r="E2484" t="s">
        <v>405</v>
      </c>
      <c r="F2484" t="s">
        <v>431</v>
      </c>
      <c r="G2484" s="5">
        <v>2</v>
      </c>
    </row>
    <row r="2485" spans="1:7" x14ac:dyDescent="0.2">
      <c r="A2485" t="s">
        <v>659</v>
      </c>
      <c r="B2485" t="s">
        <v>660</v>
      </c>
      <c r="C2485" t="s">
        <v>661</v>
      </c>
      <c r="D2485" t="str">
        <f t="shared" si="38"/>
        <v>11</v>
      </c>
      <c r="E2485" t="s">
        <v>405</v>
      </c>
      <c r="F2485" t="s">
        <v>456</v>
      </c>
      <c r="G2485" s="5">
        <v>2</v>
      </c>
    </row>
    <row r="2486" spans="1:7" x14ac:dyDescent="0.2">
      <c r="A2486" t="s">
        <v>659</v>
      </c>
      <c r="B2486" t="s">
        <v>660</v>
      </c>
      <c r="C2486" t="s">
        <v>661</v>
      </c>
      <c r="D2486" t="str">
        <f t="shared" si="38"/>
        <v>11</v>
      </c>
      <c r="E2486" t="s">
        <v>392</v>
      </c>
      <c r="F2486" t="s">
        <v>431</v>
      </c>
      <c r="G2486" s="5">
        <v>3</v>
      </c>
    </row>
    <row r="2487" spans="1:7" x14ac:dyDescent="0.2">
      <c r="A2487" t="s">
        <v>659</v>
      </c>
      <c r="B2487" t="s">
        <v>660</v>
      </c>
      <c r="C2487" t="s">
        <v>661</v>
      </c>
      <c r="D2487" t="str">
        <f t="shared" si="38"/>
        <v>11</v>
      </c>
      <c r="E2487" t="s">
        <v>392</v>
      </c>
      <c r="F2487" t="s">
        <v>456</v>
      </c>
      <c r="G2487" s="5">
        <v>3</v>
      </c>
    </row>
    <row r="2488" spans="1:7" x14ac:dyDescent="0.2">
      <c r="A2488" t="s">
        <v>659</v>
      </c>
      <c r="B2488" t="s">
        <v>660</v>
      </c>
      <c r="C2488" t="s">
        <v>661</v>
      </c>
      <c r="D2488" t="str">
        <f t="shared" si="38"/>
        <v>11</v>
      </c>
      <c r="E2488" t="s">
        <v>392</v>
      </c>
      <c r="F2488" t="s">
        <v>365</v>
      </c>
      <c r="G2488" s="5">
        <v>3</v>
      </c>
    </row>
    <row r="2489" spans="1:7" x14ac:dyDescent="0.2">
      <c r="A2489" t="s">
        <v>659</v>
      </c>
      <c r="B2489" t="s">
        <v>660</v>
      </c>
      <c r="C2489" t="s">
        <v>661</v>
      </c>
      <c r="D2489" t="str">
        <f t="shared" si="38"/>
        <v>11</v>
      </c>
      <c r="E2489" t="s">
        <v>330</v>
      </c>
      <c r="F2489" t="s">
        <v>431</v>
      </c>
      <c r="G2489" s="5">
        <v>5</v>
      </c>
    </row>
    <row r="2490" spans="1:7" x14ac:dyDescent="0.2">
      <c r="A2490" t="s">
        <v>659</v>
      </c>
      <c r="B2490" t="s">
        <v>660</v>
      </c>
      <c r="C2490" t="s">
        <v>661</v>
      </c>
      <c r="D2490" t="str">
        <f t="shared" si="38"/>
        <v>11</v>
      </c>
      <c r="E2490" t="s">
        <v>330</v>
      </c>
      <c r="F2490" t="s">
        <v>456</v>
      </c>
      <c r="G2490" s="5">
        <v>5</v>
      </c>
    </row>
    <row r="2491" spans="1:7" x14ac:dyDescent="0.2">
      <c r="A2491" t="s">
        <v>659</v>
      </c>
      <c r="B2491" t="s">
        <v>660</v>
      </c>
      <c r="C2491" t="s">
        <v>661</v>
      </c>
      <c r="D2491" t="str">
        <f t="shared" si="38"/>
        <v>11</v>
      </c>
      <c r="E2491" t="s">
        <v>330</v>
      </c>
      <c r="F2491" t="s">
        <v>381</v>
      </c>
      <c r="G2491" s="5">
        <v>2</v>
      </c>
    </row>
    <row r="2492" spans="1:7" x14ac:dyDescent="0.2">
      <c r="A2492" t="s">
        <v>659</v>
      </c>
      <c r="B2492" t="s">
        <v>660</v>
      </c>
      <c r="C2492" t="s">
        <v>661</v>
      </c>
      <c r="D2492" t="str">
        <f t="shared" si="38"/>
        <v>11</v>
      </c>
      <c r="E2492" t="s">
        <v>330</v>
      </c>
      <c r="F2492" t="s">
        <v>365</v>
      </c>
      <c r="G2492" s="5">
        <v>5</v>
      </c>
    </row>
    <row r="2493" spans="1:7" x14ac:dyDescent="0.2">
      <c r="A2493" t="s">
        <v>659</v>
      </c>
      <c r="B2493" t="s">
        <v>660</v>
      </c>
      <c r="C2493" t="s">
        <v>661</v>
      </c>
      <c r="D2493" t="str">
        <f t="shared" si="38"/>
        <v>11</v>
      </c>
      <c r="E2493" t="s">
        <v>331</v>
      </c>
      <c r="F2493" t="s">
        <v>456</v>
      </c>
      <c r="G2493" s="5">
        <v>4</v>
      </c>
    </row>
    <row r="2494" spans="1:7" x14ac:dyDescent="0.2">
      <c r="A2494" t="s">
        <v>659</v>
      </c>
      <c r="B2494" t="s">
        <v>660</v>
      </c>
      <c r="C2494" t="s">
        <v>661</v>
      </c>
      <c r="D2494" t="str">
        <f t="shared" si="38"/>
        <v>11</v>
      </c>
      <c r="E2494" t="s">
        <v>331</v>
      </c>
      <c r="F2494" t="s">
        <v>365</v>
      </c>
      <c r="G2494" s="5">
        <v>4</v>
      </c>
    </row>
    <row r="2495" spans="1:7" x14ac:dyDescent="0.2">
      <c r="A2495" t="s">
        <v>659</v>
      </c>
      <c r="B2495" t="s">
        <v>660</v>
      </c>
      <c r="C2495" t="s">
        <v>661</v>
      </c>
      <c r="D2495" t="str">
        <f t="shared" si="38"/>
        <v>12</v>
      </c>
      <c r="E2495" t="s">
        <v>361</v>
      </c>
      <c r="F2495" t="s">
        <v>431</v>
      </c>
      <c r="G2495" s="5">
        <v>3</v>
      </c>
    </row>
    <row r="2496" spans="1:7" x14ac:dyDescent="0.2">
      <c r="A2496" t="s">
        <v>659</v>
      </c>
      <c r="B2496" t="s">
        <v>660</v>
      </c>
      <c r="C2496" t="s">
        <v>661</v>
      </c>
      <c r="D2496" t="str">
        <f t="shared" si="38"/>
        <v>12</v>
      </c>
      <c r="E2496" t="s">
        <v>361</v>
      </c>
      <c r="F2496" t="s">
        <v>456</v>
      </c>
      <c r="G2496" s="5">
        <v>2</v>
      </c>
    </row>
    <row r="2497" spans="1:7" x14ac:dyDescent="0.2">
      <c r="A2497" t="s">
        <v>659</v>
      </c>
      <c r="B2497" t="s">
        <v>660</v>
      </c>
      <c r="C2497" t="s">
        <v>661</v>
      </c>
      <c r="D2497" t="str">
        <f t="shared" si="38"/>
        <v>12</v>
      </c>
      <c r="E2497" t="s">
        <v>361</v>
      </c>
      <c r="F2497" t="s">
        <v>365</v>
      </c>
      <c r="G2497" s="5">
        <v>2</v>
      </c>
    </row>
    <row r="2498" spans="1:7" x14ac:dyDescent="0.2">
      <c r="A2498" t="s">
        <v>659</v>
      </c>
      <c r="B2498" t="s">
        <v>660</v>
      </c>
      <c r="C2498" t="s">
        <v>661</v>
      </c>
      <c r="D2498" t="str">
        <f t="shared" si="38"/>
        <v>14</v>
      </c>
      <c r="E2498" t="s">
        <v>337</v>
      </c>
      <c r="F2498" t="s">
        <v>365</v>
      </c>
      <c r="G2498" s="5">
        <v>20</v>
      </c>
    </row>
    <row r="2499" spans="1:7" x14ac:dyDescent="0.2">
      <c r="A2499" t="s">
        <v>659</v>
      </c>
      <c r="B2499" t="s">
        <v>660</v>
      </c>
      <c r="C2499" t="s">
        <v>661</v>
      </c>
      <c r="D2499" t="str">
        <f t="shared" ref="D2499:D2562" si="39">LEFT(E2499,2)</f>
        <v>17</v>
      </c>
      <c r="E2499" t="s">
        <v>339</v>
      </c>
      <c r="F2499" t="s">
        <v>365</v>
      </c>
      <c r="G2499" s="5">
        <v>-20</v>
      </c>
    </row>
    <row r="2500" spans="1:7" x14ac:dyDescent="0.2">
      <c r="A2500" t="s">
        <v>659</v>
      </c>
      <c r="B2500" t="s">
        <v>660</v>
      </c>
      <c r="C2500" t="s">
        <v>661</v>
      </c>
      <c r="D2500" t="str">
        <f t="shared" si="39"/>
        <v>17</v>
      </c>
      <c r="E2500" t="s">
        <v>355</v>
      </c>
      <c r="F2500" t="s">
        <v>365</v>
      </c>
      <c r="G2500" s="5">
        <v>-130</v>
      </c>
    </row>
    <row r="2501" spans="1:7" x14ac:dyDescent="0.2">
      <c r="A2501" t="s">
        <v>659</v>
      </c>
      <c r="B2501" t="s">
        <v>660</v>
      </c>
      <c r="C2501" t="s">
        <v>662</v>
      </c>
      <c r="D2501" t="str">
        <f t="shared" si="39"/>
        <v>10</v>
      </c>
      <c r="E2501" t="s">
        <v>320</v>
      </c>
      <c r="F2501" t="s">
        <v>365</v>
      </c>
      <c r="G2501" s="5">
        <v>15100</v>
      </c>
    </row>
    <row r="2502" spans="1:7" x14ac:dyDescent="0.2">
      <c r="A2502" t="s">
        <v>659</v>
      </c>
      <c r="B2502" t="s">
        <v>660</v>
      </c>
      <c r="C2502" t="s">
        <v>662</v>
      </c>
      <c r="D2502" t="str">
        <f t="shared" si="39"/>
        <v>10</v>
      </c>
      <c r="E2502" t="s">
        <v>574</v>
      </c>
      <c r="F2502" t="s">
        <v>365</v>
      </c>
      <c r="G2502" s="5">
        <v>20</v>
      </c>
    </row>
    <row r="2503" spans="1:7" x14ac:dyDescent="0.2">
      <c r="A2503" t="s">
        <v>659</v>
      </c>
      <c r="B2503" t="s">
        <v>660</v>
      </c>
      <c r="C2503" t="s">
        <v>662</v>
      </c>
      <c r="D2503" t="str">
        <f t="shared" si="39"/>
        <v>10</v>
      </c>
      <c r="E2503" t="s">
        <v>394</v>
      </c>
      <c r="F2503" t="s">
        <v>663</v>
      </c>
      <c r="G2503" s="5">
        <v>840</v>
      </c>
    </row>
    <row r="2504" spans="1:7" x14ac:dyDescent="0.2">
      <c r="A2504" t="s">
        <v>659</v>
      </c>
      <c r="B2504" t="s">
        <v>660</v>
      </c>
      <c r="C2504" t="s">
        <v>662</v>
      </c>
      <c r="D2504" t="str">
        <f t="shared" si="39"/>
        <v>10</v>
      </c>
      <c r="E2504" t="s">
        <v>394</v>
      </c>
      <c r="F2504" t="s">
        <v>664</v>
      </c>
      <c r="G2504" s="5">
        <v>200</v>
      </c>
    </row>
    <row r="2505" spans="1:7" x14ac:dyDescent="0.2">
      <c r="A2505" t="s">
        <v>659</v>
      </c>
      <c r="B2505" t="s">
        <v>660</v>
      </c>
      <c r="C2505" t="s">
        <v>662</v>
      </c>
      <c r="D2505" t="str">
        <f t="shared" si="39"/>
        <v>10</v>
      </c>
      <c r="E2505" t="s">
        <v>436</v>
      </c>
      <c r="F2505" t="s">
        <v>365</v>
      </c>
      <c r="G2505" s="5">
        <v>820</v>
      </c>
    </row>
    <row r="2506" spans="1:7" x14ac:dyDescent="0.2">
      <c r="A2506" t="s">
        <v>659</v>
      </c>
      <c r="B2506" t="s">
        <v>660</v>
      </c>
      <c r="C2506" t="s">
        <v>662</v>
      </c>
      <c r="D2506" t="str">
        <f t="shared" si="39"/>
        <v>10</v>
      </c>
      <c r="E2506" t="s">
        <v>437</v>
      </c>
      <c r="F2506" t="s">
        <v>365</v>
      </c>
      <c r="G2506" s="5">
        <v>400</v>
      </c>
    </row>
    <row r="2507" spans="1:7" x14ac:dyDescent="0.2">
      <c r="A2507" t="s">
        <v>659</v>
      </c>
      <c r="B2507" t="s">
        <v>660</v>
      </c>
      <c r="C2507" t="s">
        <v>662</v>
      </c>
      <c r="D2507" t="str">
        <f t="shared" si="39"/>
        <v>10</v>
      </c>
      <c r="E2507" t="s">
        <v>665</v>
      </c>
      <c r="F2507" t="s">
        <v>663</v>
      </c>
      <c r="G2507" s="5">
        <v>490</v>
      </c>
    </row>
    <row r="2508" spans="1:7" x14ac:dyDescent="0.2">
      <c r="A2508" t="s">
        <v>659</v>
      </c>
      <c r="B2508" t="s">
        <v>660</v>
      </c>
      <c r="C2508" t="s">
        <v>662</v>
      </c>
      <c r="D2508" t="str">
        <f t="shared" si="39"/>
        <v>10</v>
      </c>
      <c r="E2508" t="s">
        <v>665</v>
      </c>
      <c r="F2508" t="s">
        <v>664</v>
      </c>
      <c r="G2508" s="5">
        <v>280</v>
      </c>
    </row>
    <row r="2509" spans="1:7" x14ac:dyDescent="0.2">
      <c r="A2509" t="s">
        <v>659</v>
      </c>
      <c r="B2509" t="s">
        <v>660</v>
      </c>
      <c r="C2509" t="s">
        <v>662</v>
      </c>
      <c r="D2509" t="str">
        <f t="shared" si="39"/>
        <v>10</v>
      </c>
      <c r="E2509" t="s">
        <v>666</v>
      </c>
      <c r="F2509" t="s">
        <v>664</v>
      </c>
      <c r="G2509" s="5">
        <v>7400</v>
      </c>
    </row>
    <row r="2510" spans="1:7" x14ac:dyDescent="0.2">
      <c r="A2510" t="s">
        <v>659</v>
      </c>
      <c r="B2510" t="s">
        <v>660</v>
      </c>
      <c r="C2510" t="s">
        <v>662</v>
      </c>
      <c r="D2510" t="str">
        <f t="shared" si="39"/>
        <v>10</v>
      </c>
      <c r="E2510" t="s">
        <v>322</v>
      </c>
      <c r="F2510" t="s">
        <v>365</v>
      </c>
      <c r="G2510" s="5">
        <v>4</v>
      </c>
    </row>
    <row r="2511" spans="1:7" x14ac:dyDescent="0.2">
      <c r="A2511" t="s">
        <v>659</v>
      </c>
      <c r="B2511" t="s">
        <v>660</v>
      </c>
      <c r="C2511" t="s">
        <v>662</v>
      </c>
      <c r="D2511" t="str">
        <f t="shared" si="39"/>
        <v>10</v>
      </c>
      <c r="E2511" t="s">
        <v>667</v>
      </c>
      <c r="F2511" t="s">
        <v>664</v>
      </c>
      <c r="G2511" s="5">
        <v>800</v>
      </c>
    </row>
    <row r="2512" spans="1:7" x14ac:dyDescent="0.2">
      <c r="A2512" t="s">
        <v>659</v>
      </c>
      <c r="B2512" t="s">
        <v>660</v>
      </c>
      <c r="C2512" t="s">
        <v>662</v>
      </c>
      <c r="D2512" t="str">
        <f t="shared" si="39"/>
        <v>10</v>
      </c>
      <c r="E2512" t="s">
        <v>324</v>
      </c>
      <c r="F2512" t="s">
        <v>365</v>
      </c>
      <c r="G2512" s="5">
        <v>2614</v>
      </c>
    </row>
    <row r="2513" spans="1:7" x14ac:dyDescent="0.2">
      <c r="A2513" t="s">
        <v>659</v>
      </c>
      <c r="B2513" t="s">
        <v>660</v>
      </c>
      <c r="C2513" t="s">
        <v>662</v>
      </c>
      <c r="D2513" t="str">
        <f t="shared" si="39"/>
        <v>10</v>
      </c>
      <c r="E2513" t="s">
        <v>324</v>
      </c>
      <c r="F2513" t="s">
        <v>663</v>
      </c>
      <c r="G2513" s="5">
        <v>213</v>
      </c>
    </row>
    <row r="2514" spans="1:7" x14ac:dyDescent="0.2">
      <c r="A2514" t="s">
        <v>659</v>
      </c>
      <c r="B2514" t="s">
        <v>660</v>
      </c>
      <c r="C2514" t="s">
        <v>662</v>
      </c>
      <c r="D2514" t="str">
        <f t="shared" si="39"/>
        <v>10</v>
      </c>
      <c r="E2514" t="s">
        <v>324</v>
      </c>
      <c r="F2514" t="s">
        <v>664</v>
      </c>
      <c r="G2514" s="5">
        <v>77</v>
      </c>
    </row>
    <row r="2515" spans="1:7" x14ac:dyDescent="0.2">
      <c r="A2515" t="s">
        <v>659</v>
      </c>
      <c r="B2515" t="s">
        <v>660</v>
      </c>
      <c r="C2515" t="s">
        <v>662</v>
      </c>
      <c r="D2515" t="str">
        <f t="shared" si="39"/>
        <v>10</v>
      </c>
      <c r="E2515" t="s">
        <v>325</v>
      </c>
      <c r="F2515" t="s">
        <v>365</v>
      </c>
      <c r="G2515" s="5">
        <v>20</v>
      </c>
    </row>
    <row r="2516" spans="1:7" x14ac:dyDescent="0.2">
      <c r="A2516" t="s">
        <v>659</v>
      </c>
      <c r="B2516" t="s">
        <v>660</v>
      </c>
      <c r="C2516" t="s">
        <v>662</v>
      </c>
      <c r="D2516" t="str">
        <f t="shared" si="39"/>
        <v>10</v>
      </c>
      <c r="E2516" t="s">
        <v>326</v>
      </c>
      <c r="F2516" t="s">
        <v>365</v>
      </c>
      <c r="G2516" s="5">
        <v>2673</v>
      </c>
    </row>
    <row r="2517" spans="1:7" x14ac:dyDescent="0.2">
      <c r="A2517" t="s">
        <v>659</v>
      </c>
      <c r="B2517" t="s">
        <v>660</v>
      </c>
      <c r="C2517" t="s">
        <v>662</v>
      </c>
      <c r="D2517" t="str">
        <f t="shared" si="39"/>
        <v>10</v>
      </c>
      <c r="E2517" t="s">
        <v>326</v>
      </c>
      <c r="F2517" t="s">
        <v>663</v>
      </c>
      <c r="G2517" s="5">
        <v>218</v>
      </c>
    </row>
    <row r="2518" spans="1:7" x14ac:dyDescent="0.2">
      <c r="A2518" t="s">
        <v>659</v>
      </c>
      <c r="B2518" t="s">
        <v>660</v>
      </c>
      <c r="C2518" t="s">
        <v>662</v>
      </c>
      <c r="D2518" t="str">
        <f t="shared" si="39"/>
        <v>10</v>
      </c>
      <c r="E2518" t="s">
        <v>326</v>
      </c>
      <c r="F2518" t="s">
        <v>664</v>
      </c>
      <c r="G2518" s="5">
        <v>1235</v>
      </c>
    </row>
    <row r="2519" spans="1:7" x14ac:dyDescent="0.2">
      <c r="A2519" t="s">
        <v>659</v>
      </c>
      <c r="B2519" t="s">
        <v>660</v>
      </c>
      <c r="C2519" t="s">
        <v>662</v>
      </c>
      <c r="D2519" t="str">
        <f t="shared" si="39"/>
        <v>11</v>
      </c>
      <c r="E2519" t="s">
        <v>344</v>
      </c>
      <c r="F2519" t="s">
        <v>365</v>
      </c>
      <c r="G2519" s="5">
        <v>40</v>
      </c>
    </row>
    <row r="2520" spans="1:7" x14ac:dyDescent="0.2">
      <c r="A2520" t="s">
        <v>659</v>
      </c>
      <c r="B2520" t="s">
        <v>660</v>
      </c>
      <c r="C2520" t="s">
        <v>662</v>
      </c>
      <c r="D2520" t="str">
        <f t="shared" si="39"/>
        <v>11</v>
      </c>
      <c r="E2520" t="s">
        <v>405</v>
      </c>
      <c r="F2520" t="s">
        <v>365</v>
      </c>
      <c r="G2520" s="5">
        <v>15</v>
      </c>
    </row>
    <row r="2521" spans="1:7" x14ac:dyDescent="0.2">
      <c r="A2521" t="s">
        <v>659</v>
      </c>
      <c r="B2521" t="s">
        <v>660</v>
      </c>
      <c r="C2521" t="s">
        <v>662</v>
      </c>
      <c r="D2521" t="str">
        <f t="shared" si="39"/>
        <v>11</v>
      </c>
      <c r="E2521" t="s">
        <v>328</v>
      </c>
      <c r="F2521" t="s">
        <v>365</v>
      </c>
      <c r="G2521" s="5">
        <v>170</v>
      </c>
    </row>
    <row r="2522" spans="1:7" x14ac:dyDescent="0.2">
      <c r="A2522" t="s">
        <v>659</v>
      </c>
      <c r="B2522" t="s">
        <v>660</v>
      </c>
      <c r="C2522" t="s">
        <v>662</v>
      </c>
      <c r="D2522" t="str">
        <f t="shared" si="39"/>
        <v>11</v>
      </c>
      <c r="E2522" t="s">
        <v>328</v>
      </c>
      <c r="F2522" t="s">
        <v>664</v>
      </c>
      <c r="G2522" s="5">
        <v>100</v>
      </c>
    </row>
    <row r="2523" spans="1:7" x14ac:dyDescent="0.2">
      <c r="A2523" t="s">
        <v>659</v>
      </c>
      <c r="B2523" t="s">
        <v>660</v>
      </c>
      <c r="C2523" t="s">
        <v>662</v>
      </c>
      <c r="D2523" t="str">
        <f t="shared" si="39"/>
        <v>11</v>
      </c>
      <c r="E2523" t="s">
        <v>392</v>
      </c>
      <c r="F2523" t="s">
        <v>365</v>
      </c>
      <c r="G2523" s="5">
        <v>10</v>
      </c>
    </row>
    <row r="2524" spans="1:7" x14ac:dyDescent="0.2">
      <c r="A2524" t="s">
        <v>659</v>
      </c>
      <c r="B2524" t="s">
        <v>660</v>
      </c>
      <c r="C2524" t="s">
        <v>662</v>
      </c>
      <c r="D2524" t="str">
        <f t="shared" si="39"/>
        <v>11</v>
      </c>
      <c r="E2524" t="s">
        <v>376</v>
      </c>
      <c r="F2524" t="s">
        <v>365</v>
      </c>
      <c r="G2524" s="5">
        <v>5</v>
      </c>
    </row>
    <row r="2525" spans="1:7" x14ac:dyDescent="0.2">
      <c r="A2525" t="s">
        <v>659</v>
      </c>
      <c r="B2525" t="s">
        <v>660</v>
      </c>
      <c r="C2525" t="s">
        <v>662</v>
      </c>
      <c r="D2525" t="str">
        <f t="shared" si="39"/>
        <v>11</v>
      </c>
      <c r="E2525" t="s">
        <v>668</v>
      </c>
      <c r="F2525" t="s">
        <v>663</v>
      </c>
      <c r="G2525" s="5">
        <v>600</v>
      </c>
    </row>
    <row r="2526" spans="1:7" x14ac:dyDescent="0.2">
      <c r="A2526" t="s">
        <v>659</v>
      </c>
      <c r="B2526" t="s">
        <v>660</v>
      </c>
      <c r="C2526" t="s">
        <v>662</v>
      </c>
      <c r="D2526" t="str">
        <f t="shared" si="39"/>
        <v>11</v>
      </c>
      <c r="E2526" t="s">
        <v>668</v>
      </c>
      <c r="F2526" t="s">
        <v>664</v>
      </c>
      <c r="G2526" s="5">
        <v>4300</v>
      </c>
    </row>
    <row r="2527" spans="1:7" x14ac:dyDescent="0.2">
      <c r="A2527" t="s">
        <v>659</v>
      </c>
      <c r="B2527" t="s">
        <v>660</v>
      </c>
      <c r="C2527" t="s">
        <v>662</v>
      </c>
      <c r="D2527" t="str">
        <f t="shared" si="39"/>
        <v>11</v>
      </c>
      <c r="E2527" t="s">
        <v>576</v>
      </c>
      <c r="F2527" t="s">
        <v>663</v>
      </c>
      <c r="G2527" s="5">
        <v>200</v>
      </c>
    </row>
    <row r="2528" spans="1:7" x14ac:dyDescent="0.2">
      <c r="A2528" t="s">
        <v>659</v>
      </c>
      <c r="B2528" t="s">
        <v>660</v>
      </c>
      <c r="C2528" t="s">
        <v>662</v>
      </c>
      <c r="D2528" t="str">
        <f t="shared" si="39"/>
        <v>11</v>
      </c>
      <c r="E2528" t="s">
        <v>360</v>
      </c>
      <c r="F2528" t="s">
        <v>365</v>
      </c>
      <c r="G2528" s="5">
        <v>160</v>
      </c>
    </row>
    <row r="2529" spans="1:7" x14ac:dyDescent="0.2">
      <c r="A2529" t="s">
        <v>659</v>
      </c>
      <c r="B2529" t="s">
        <v>660</v>
      </c>
      <c r="C2529" t="s">
        <v>662</v>
      </c>
      <c r="D2529" t="str">
        <f t="shared" si="39"/>
        <v>11</v>
      </c>
      <c r="E2529" t="s">
        <v>427</v>
      </c>
      <c r="F2529" t="s">
        <v>365</v>
      </c>
      <c r="G2529" s="5">
        <v>60</v>
      </c>
    </row>
    <row r="2530" spans="1:7" x14ac:dyDescent="0.2">
      <c r="A2530" t="s">
        <v>659</v>
      </c>
      <c r="B2530" t="s">
        <v>660</v>
      </c>
      <c r="C2530" t="s">
        <v>662</v>
      </c>
      <c r="D2530" t="str">
        <f t="shared" si="39"/>
        <v>11</v>
      </c>
      <c r="E2530" t="s">
        <v>329</v>
      </c>
      <c r="F2530" t="s">
        <v>365</v>
      </c>
      <c r="G2530" s="5">
        <v>20</v>
      </c>
    </row>
    <row r="2531" spans="1:7" x14ac:dyDescent="0.2">
      <c r="A2531" t="s">
        <v>659</v>
      </c>
      <c r="B2531" t="s">
        <v>660</v>
      </c>
      <c r="C2531" t="s">
        <v>662</v>
      </c>
      <c r="D2531" t="str">
        <f t="shared" si="39"/>
        <v>11</v>
      </c>
      <c r="E2531" t="s">
        <v>330</v>
      </c>
      <c r="F2531" t="s">
        <v>365</v>
      </c>
      <c r="G2531" s="5">
        <v>80</v>
      </c>
    </row>
    <row r="2532" spans="1:7" x14ac:dyDescent="0.2">
      <c r="A2532" t="s">
        <v>659</v>
      </c>
      <c r="B2532" t="s">
        <v>660</v>
      </c>
      <c r="C2532" t="s">
        <v>662</v>
      </c>
      <c r="D2532" t="str">
        <f t="shared" si="39"/>
        <v>11</v>
      </c>
      <c r="E2532" t="s">
        <v>331</v>
      </c>
      <c r="F2532" t="s">
        <v>365</v>
      </c>
      <c r="G2532" s="5">
        <v>150</v>
      </c>
    </row>
    <row r="2533" spans="1:7" x14ac:dyDescent="0.2">
      <c r="A2533" t="s">
        <v>659</v>
      </c>
      <c r="B2533" t="s">
        <v>660</v>
      </c>
      <c r="C2533" t="s">
        <v>662</v>
      </c>
      <c r="D2533" t="str">
        <f t="shared" si="39"/>
        <v>11</v>
      </c>
      <c r="E2533" t="s">
        <v>331</v>
      </c>
      <c r="F2533" t="s">
        <v>663</v>
      </c>
      <c r="G2533" s="5">
        <v>116</v>
      </c>
    </row>
    <row r="2534" spans="1:7" x14ac:dyDescent="0.2">
      <c r="A2534" t="s">
        <v>659</v>
      </c>
      <c r="B2534" t="s">
        <v>660</v>
      </c>
      <c r="C2534" t="s">
        <v>662</v>
      </c>
      <c r="D2534" t="str">
        <f t="shared" si="39"/>
        <v>11</v>
      </c>
      <c r="E2534" t="s">
        <v>331</v>
      </c>
      <c r="F2534" t="s">
        <v>664</v>
      </c>
      <c r="G2534" s="5">
        <v>140</v>
      </c>
    </row>
    <row r="2535" spans="1:7" x14ac:dyDescent="0.2">
      <c r="A2535" t="s">
        <v>659</v>
      </c>
      <c r="B2535" t="s">
        <v>660</v>
      </c>
      <c r="C2535" t="s">
        <v>662</v>
      </c>
      <c r="D2535" t="str">
        <f t="shared" si="39"/>
        <v>11</v>
      </c>
      <c r="E2535" t="s">
        <v>332</v>
      </c>
      <c r="F2535" t="s">
        <v>365</v>
      </c>
      <c r="G2535" s="5">
        <v>90</v>
      </c>
    </row>
    <row r="2536" spans="1:7" x14ac:dyDescent="0.2">
      <c r="A2536" t="s">
        <v>659</v>
      </c>
      <c r="B2536" t="s">
        <v>660</v>
      </c>
      <c r="C2536" t="s">
        <v>662</v>
      </c>
      <c r="D2536" t="str">
        <f t="shared" si="39"/>
        <v>11</v>
      </c>
      <c r="E2536" t="s">
        <v>333</v>
      </c>
      <c r="F2536" t="s">
        <v>365</v>
      </c>
      <c r="G2536" s="5">
        <v>130</v>
      </c>
    </row>
    <row r="2537" spans="1:7" x14ac:dyDescent="0.2">
      <c r="A2537" t="s">
        <v>659</v>
      </c>
      <c r="B2537" t="s">
        <v>660</v>
      </c>
      <c r="C2537" t="s">
        <v>662</v>
      </c>
      <c r="D2537" t="str">
        <f t="shared" si="39"/>
        <v>11</v>
      </c>
      <c r="E2537" t="s">
        <v>333</v>
      </c>
      <c r="F2537" t="s">
        <v>663</v>
      </c>
      <c r="G2537" s="5">
        <v>10</v>
      </c>
    </row>
    <row r="2538" spans="1:7" x14ac:dyDescent="0.2">
      <c r="A2538" t="s">
        <v>659</v>
      </c>
      <c r="B2538" t="s">
        <v>660</v>
      </c>
      <c r="C2538" t="s">
        <v>662</v>
      </c>
      <c r="D2538" t="str">
        <f t="shared" si="39"/>
        <v>11</v>
      </c>
      <c r="E2538" t="s">
        <v>333</v>
      </c>
      <c r="F2538" t="s">
        <v>664</v>
      </c>
      <c r="G2538" s="5">
        <v>8</v>
      </c>
    </row>
    <row r="2539" spans="1:7" x14ac:dyDescent="0.2">
      <c r="A2539" t="s">
        <v>659</v>
      </c>
      <c r="B2539" t="s">
        <v>660</v>
      </c>
      <c r="C2539" t="s">
        <v>662</v>
      </c>
      <c r="D2539" t="str">
        <f t="shared" si="39"/>
        <v>11</v>
      </c>
      <c r="E2539" t="s">
        <v>438</v>
      </c>
      <c r="F2539" t="s">
        <v>365</v>
      </c>
      <c r="G2539" s="5">
        <v>2</v>
      </c>
    </row>
    <row r="2540" spans="1:7" x14ac:dyDescent="0.2">
      <c r="A2540" t="s">
        <v>659</v>
      </c>
      <c r="B2540" t="s">
        <v>660</v>
      </c>
      <c r="C2540" t="s">
        <v>662</v>
      </c>
      <c r="D2540" t="str">
        <f t="shared" si="39"/>
        <v>11</v>
      </c>
      <c r="E2540" t="s">
        <v>571</v>
      </c>
      <c r="F2540" t="s">
        <v>365</v>
      </c>
      <c r="G2540" s="5">
        <v>25</v>
      </c>
    </row>
    <row r="2541" spans="1:7" x14ac:dyDescent="0.2">
      <c r="A2541" t="s">
        <v>659</v>
      </c>
      <c r="B2541" t="s">
        <v>660</v>
      </c>
      <c r="C2541" t="s">
        <v>662</v>
      </c>
      <c r="D2541" t="str">
        <f t="shared" si="39"/>
        <v>11</v>
      </c>
      <c r="E2541" t="s">
        <v>407</v>
      </c>
      <c r="F2541" t="s">
        <v>365</v>
      </c>
      <c r="G2541" s="5">
        <v>40</v>
      </c>
    </row>
    <row r="2542" spans="1:7" x14ac:dyDescent="0.2">
      <c r="A2542" t="s">
        <v>659</v>
      </c>
      <c r="B2542" t="s">
        <v>660</v>
      </c>
      <c r="C2542" t="s">
        <v>662</v>
      </c>
      <c r="D2542" t="str">
        <f t="shared" si="39"/>
        <v>11</v>
      </c>
      <c r="E2542" t="s">
        <v>334</v>
      </c>
      <c r="F2542" t="s">
        <v>365</v>
      </c>
      <c r="G2542" s="5">
        <v>90</v>
      </c>
    </row>
    <row r="2543" spans="1:7" x14ac:dyDescent="0.2">
      <c r="A2543" t="s">
        <v>659</v>
      </c>
      <c r="B2543" t="s">
        <v>660</v>
      </c>
      <c r="C2543" t="s">
        <v>662</v>
      </c>
      <c r="D2543" t="str">
        <f t="shared" si="39"/>
        <v>11</v>
      </c>
      <c r="E2543" t="s">
        <v>334</v>
      </c>
      <c r="F2543" t="s">
        <v>664</v>
      </c>
      <c r="G2543" s="5">
        <v>10</v>
      </c>
    </row>
    <row r="2544" spans="1:7" x14ac:dyDescent="0.2">
      <c r="A2544" t="s">
        <v>659</v>
      </c>
      <c r="B2544" t="s">
        <v>660</v>
      </c>
      <c r="C2544" t="s">
        <v>662</v>
      </c>
      <c r="D2544" t="str">
        <f t="shared" si="39"/>
        <v>11</v>
      </c>
      <c r="E2544" t="s">
        <v>347</v>
      </c>
      <c r="F2544" t="s">
        <v>365</v>
      </c>
      <c r="G2544" s="5">
        <v>2820</v>
      </c>
    </row>
    <row r="2545" spans="1:7" x14ac:dyDescent="0.2">
      <c r="A2545" t="s">
        <v>659</v>
      </c>
      <c r="B2545" t="s">
        <v>660</v>
      </c>
      <c r="C2545" t="s">
        <v>662</v>
      </c>
      <c r="D2545" t="str">
        <f t="shared" si="39"/>
        <v>11</v>
      </c>
      <c r="E2545" t="s">
        <v>335</v>
      </c>
      <c r="F2545" t="s">
        <v>365</v>
      </c>
      <c r="G2545" s="5">
        <v>2</v>
      </c>
    </row>
    <row r="2546" spans="1:7" x14ac:dyDescent="0.2">
      <c r="A2546" t="s">
        <v>659</v>
      </c>
      <c r="B2546" t="s">
        <v>660</v>
      </c>
      <c r="C2546" t="s">
        <v>662</v>
      </c>
      <c r="D2546" t="str">
        <f t="shared" si="39"/>
        <v>12</v>
      </c>
      <c r="E2546" t="s">
        <v>336</v>
      </c>
      <c r="F2546" t="s">
        <v>365</v>
      </c>
      <c r="G2546" s="5">
        <v>100</v>
      </c>
    </row>
    <row r="2547" spans="1:7" x14ac:dyDescent="0.2">
      <c r="A2547" t="s">
        <v>659</v>
      </c>
      <c r="B2547" t="s">
        <v>660</v>
      </c>
      <c r="C2547" t="s">
        <v>662</v>
      </c>
      <c r="D2547" t="str">
        <f t="shared" si="39"/>
        <v>12</v>
      </c>
      <c r="E2547" t="s">
        <v>400</v>
      </c>
      <c r="F2547" t="s">
        <v>365</v>
      </c>
      <c r="G2547" s="5">
        <v>120</v>
      </c>
    </row>
    <row r="2548" spans="1:7" x14ac:dyDescent="0.2">
      <c r="A2548" t="s">
        <v>659</v>
      </c>
      <c r="B2548" t="s">
        <v>660</v>
      </c>
      <c r="C2548" t="s">
        <v>662</v>
      </c>
      <c r="D2548" t="str">
        <f t="shared" si="39"/>
        <v>12</v>
      </c>
      <c r="E2548" t="s">
        <v>401</v>
      </c>
      <c r="F2548" t="s">
        <v>365</v>
      </c>
      <c r="G2548" s="5">
        <v>280</v>
      </c>
    </row>
    <row r="2549" spans="1:7" x14ac:dyDescent="0.2">
      <c r="A2549" t="s">
        <v>659</v>
      </c>
      <c r="B2549" t="s">
        <v>660</v>
      </c>
      <c r="C2549" t="s">
        <v>662</v>
      </c>
      <c r="D2549" t="str">
        <f t="shared" si="39"/>
        <v>12</v>
      </c>
      <c r="E2549" t="s">
        <v>361</v>
      </c>
      <c r="F2549" t="s">
        <v>365</v>
      </c>
      <c r="G2549" s="5">
        <v>150</v>
      </c>
    </row>
    <row r="2550" spans="1:7" x14ac:dyDescent="0.2">
      <c r="A2550" t="s">
        <v>659</v>
      </c>
      <c r="B2550" t="s">
        <v>660</v>
      </c>
      <c r="C2550" t="s">
        <v>662</v>
      </c>
      <c r="D2550" t="str">
        <f t="shared" si="39"/>
        <v>12</v>
      </c>
      <c r="E2550" t="s">
        <v>361</v>
      </c>
      <c r="F2550" t="s">
        <v>663</v>
      </c>
      <c r="G2550" s="5">
        <v>50</v>
      </c>
    </row>
    <row r="2551" spans="1:7" x14ac:dyDescent="0.2">
      <c r="A2551" t="s">
        <v>659</v>
      </c>
      <c r="B2551" t="s">
        <v>660</v>
      </c>
      <c r="C2551" t="s">
        <v>662</v>
      </c>
      <c r="D2551" t="str">
        <f t="shared" si="39"/>
        <v>13</v>
      </c>
      <c r="E2551" t="s">
        <v>450</v>
      </c>
      <c r="F2551" t="s">
        <v>663</v>
      </c>
      <c r="G2551" s="5">
        <v>450</v>
      </c>
    </row>
    <row r="2552" spans="1:7" x14ac:dyDescent="0.2">
      <c r="A2552" t="s">
        <v>659</v>
      </c>
      <c r="B2552" t="s">
        <v>660</v>
      </c>
      <c r="C2552" t="s">
        <v>662</v>
      </c>
      <c r="D2552" t="str">
        <f t="shared" si="39"/>
        <v>13</v>
      </c>
      <c r="E2552" t="s">
        <v>450</v>
      </c>
      <c r="F2552" t="s">
        <v>664</v>
      </c>
      <c r="G2552" s="5">
        <v>7255</v>
      </c>
    </row>
    <row r="2553" spans="1:7" x14ac:dyDescent="0.2">
      <c r="A2553" t="s">
        <v>659</v>
      </c>
      <c r="B2553" t="s">
        <v>660</v>
      </c>
      <c r="C2553" t="s">
        <v>662</v>
      </c>
      <c r="D2553" t="str">
        <f t="shared" si="39"/>
        <v>13</v>
      </c>
      <c r="E2553" t="s">
        <v>366</v>
      </c>
      <c r="F2553" t="s">
        <v>663</v>
      </c>
      <c r="G2553" s="5">
        <v>100</v>
      </c>
    </row>
    <row r="2554" spans="1:7" x14ac:dyDescent="0.2">
      <c r="A2554" t="s">
        <v>659</v>
      </c>
      <c r="B2554" t="s">
        <v>660</v>
      </c>
      <c r="C2554" t="s">
        <v>662</v>
      </c>
      <c r="D2554" t="str">
        <f t="shared" si="39"/>
        <v>13</v>
      </c>
      <c r="E2554" t="s">
        <v>540</v>
      </c>
      <c r="F2554" t="s">
        <v>663</v>
      </c>
      <c r="G2554" s="5">
        <v>700</v>
      </c>
    </row>
    <row r="2555" spans="1:7" x14ac:dyDescent="0.2">
      <c r="A2555" t="s">
        <v>659</v>
      </c>
      <c r="B2555" t="s">
        <v>660</v>
      </c>
      <c r="C2555" t="s">
        <v>662</v>
      </c>
      <c r="D2555" t="str">
        <f t="shared" si="39"/>
        <v>13</v>
      </c>
      <c r="E2555" t="s">
        <v>540</v>
      </c>
      <c r="F2555" t="s">
        <v>664</v>
      </c>
      <c r="G2555" s="5">
        <v>200</v>
      </c>
    </row>
    <row r="2556" spans="1:7" x14ac:dyDescent="0.2">
      <c r="A2556" t="s">
        <v>659</v>
      </c>
      <c r="B2556" t="s">
        <v>660</v>
      </c>
      <c r="C2556" t="s">
        <v>662</v>
      </c>
      <c r="D2556" t="str">
        <f t="shared" si="39"/>
        <v>14</v>
      </c>
      <c r="E2556" t="s">
        <v>337</v>
      </c>
      <c r="F2556" t="s">
        <v>365</v>
      </c>
      <c r="G2556" s="5">
        <v>800</v>
      </c>
    </row>
    <row r="2557" spans="1:7" x14ac:dyDescent="0.2">
      <c r="A2557" t="s">
        <v>659</v>
      </c>
      <c r="B2557" t="s">
        <v>660</v>
      </c>
      <c r="C2557" t="s">
        <v>662</v>
      </c>
      <c r="D2557" t="str">
        <f t="shared" si="39"/>
        <v>14</v>
      </c>
      <c r="E2557" t="s">
        <v>337</v>
      </c>
      <c r="F2557" t="s">
        <v>663</v>
      </c>
      <c r="G2557" s="5">
        <v>60</v>
      </c>
    </row>
    <row r="2558" spans="1:7" x14ac:dyDescent="0.2">
      <c r="A2558" t="s">
        <v>659</v>
      </c>
      <c r="B2558" t="s">
        <v>660</v>
      </c>
      <c r="C2558" t="s">
        <v>662</v>
      </c>
      <c r="D2558" t="str">
        <f t="shared" si="39"/>
        <v>14</v>
      </c>
      <c r="E2558" t="s">
        <v>337</v>
      </c>
      <c r="F2558" t="s">
        <v>664</v>
      </c>
      <c r="G2558" s="5">
        <v>10</v>
      </c>
    </row>
    <row r="2559" spans="1:7" x14ac:dyDescent="0.2">
      <c r="A2559" t="s">
        <v>659</v>
      </c>
      <c r="B2559" t="s">
        <v>660</v>
      </c>
      <c r="C2559" t="s">
        <v>662</v>
      </c>
      <c r="D2559" t="str">
        <f t="shared" si="39"/>
        <v>14</v>
      </c>
      <c r="E2559" t="s">
        <v>388</v>
      </c>
      <c r="F2559" t="s">
        <v>664</v>
      </c>
      <c r="G2559" s="5">
        <v>60</v>
      </c>
    </row>
    <row r="2560" spans="1:7" x14ac:dyDescent="0.2">
      <c r="A2560" t="s">
        <v>659</v>
      </c>
      <c r="B2560" t="s">
        <v>660</v>
      </c>
      <c r="C2560" t="s">
        <v>662</v>
      </c>
      <c r="D2560" t="str">
        <f t="shared" si="39"/>
        <v>14</v>
      </c>
      <c r="E2560" t="s">
        <v>669</v>
      </c>
      <c r="F2560" t="s">
        <v>663</v>
      </c>
      <c r="G2560" s="5">
        <v>6</v>
      </c>
    </row>
    <row r="2561" spans="1:7" x14ac:dyDescent="0.2">
      <c r="A2561" t="s">
        <v>659</v>
      </c>
      <c r="B2561" t="s">
        <v>660</v>
      </c>
      <c r="C2561" t="s">
        <v>662</v>
      </c>
      <c r="D2561" t="str">
        <f t="shared" si="39"/>
        <v>14</v>
      </c>
      <c r="E2561" t="s">
        <v>649</v>
      </c>
      <c r="F2561" t="s">
        <v>663</v>
      </c>
      <c r="G2561" s="5">
        <v>50</v>
      </c>
    </row>
    <row r="2562" spans="1:7" x14ac:dyDescent="0.2">
      <c r="A2562" t="s">
        <v>659</v>
      </c>
      <c r="B2562" t="s">
        <v>660</v>
      </c>
      <c r="C2562" t="s">
        <v>662</v>
      </c>
      <c r="D2562" t="str">
        <f t="shared" si="39"/>
        <v>14</v>
      </c>
      <c r="E2562" t="s">
        <v>651</v>
      </c>
      <c r="F2562" t="s">
        <v>663</v>
      </c>
      <c r="G2562" s="5">
        <v>340</v>
      </c>
    </row>
    <row r="2563" spans="1:7" x14ac:dyDescent="0.2">
      <c r="A2563" t="s">
        <v>659</v>
      </c>
      <c r="B2563" t="s">
        <v>660</v>
      </c>
      <c r="C2563" t="s">
        <v>662</v>
      </c>
      <c r="D2563" t="str">
        <f t="shared" ref="D2563:D2626" si="40">LEFT(E2563,2)</f>
        <v>14</v>
      </c>
      <c r="E2563" t="s">
        <v>651</v>
      </c>
      <c r="F2563" t="s">
        <v>664</v>
      </c>
      <c r="G2563" s="5">
        <v>710</v>
      </c>
    </row>
    <row r="2564" spans="1:7" x14ac:dyDescent="0.2">
      <c r="A2564" t="s">
        <v>659</v>
      </c>
      <c r="B2564" t="s">
        <v>660</v>
      </c>
      <c r="C2564" t="s">
        <v>662</v>
      </c>
      <c r="D2564" t="str">
        <f t="shared" si="40"/>
        <v>17</v>
      </c>
      <c r="E2564" t="s">
        <v>363</v>
      </c>
      <c r="F2564" t="s">
        <v>365</v>
      </c>
      <c r="G2564" s="5">
        <v>-3960</v>
      </c>
    </row>
    <row r="2565" spans="1:7" x14ac:dyDescent="0.2">
      <c r="A2565" t="s">
        <v>659</v>
      </c>
      <c r="B2565" t="s">
        <v>660</v>
      </c>
      <c r="C2565" t="s">
        <v>662</v>
      </c>
      <c r="D2565" t="str">
        <f t="shared" si="40"/>
        <v>17</v>
      </c>
      <c r="E2565" t="s">
        <v>363</v>
      </c>
      <c r="F2565" t="s">
        <v>664</v>
      </c>
      <c r="G2565" s="5">
        <v>-300</v>
      </c>
    </row>
    <row r="2566" spans="1:7" x14ac:dyDescent="0.2">
      <c r="A2566" t="s">
        <v>659</v>
      </c>
      <c r="B2566" t="s">
        <v>660</v>
      </c>
      <c r="C2566" t="s">
        <v>662</v>
      </c>
      <c r="D2566" t="str">
        <f t="shared" si="40"/>
        <v>17</v>
      </c>
      <c r="E2566" t="s">
        <v>525</v>
      </c>
      <c r="F2566" t="s">
        <v>664</v>
      </c>
      <c r="G2566" s="5">
        <v>-490</v>
      </c>
    </row>
    <row r="2567" spans="1:7" x14ac:dyDescent="0.2">
      <c r="A2567" t="s">
        <v>659</v>
      </c>
      <c r="B2567" t="s">
        <v>660</v>
      </c>
      <c r="C2567" t="s">
        <v>662</v>
      </c>
      <c r="D2567" t="str">
        <f t="shared" si="40"/>
        <v>17</v>
      </c>
      <c r="E2567" t="s">
        <v>339</v>
      </c>
      <c r="F2567" t="s">
        <v>365</v>
      </c>
      <c r="G2567" s="5">
        <v>-800</v>
      </c>
    </row>
    <row r="2568" spans="1:7" x14ac:dyDescent="0.2">
      <c r="A2568" t="s">
        <v>659</v>
      </c>
      <c r="B2568" t="s">
        <v>660</v>
      </c>
      <c r="C2568" t="s">
        <v>662</v>
      </c>
      <c r="D2568" t="str">
        <f t="shared" si="40"/>
        <v>17</v>
      </c>
      <c r="E2568" t="s">
        <v>339</v>
      </c>
      <c r="F2568" t="s">
        <v>663</v>
      </c>
      <c r="G2568" s="5">
        <v>-60</v>
      </c>
    </row>
    <row r="2569" spans="1:7" x14ac:dyDescent="0.2">
      <c r="A2569" t="s">
        <v>659</v>
      </c>
      <c r="B2569" t="s">
        <v>660</v>
      </c>
      <c r="C2569" t="s">
        <v>662</v>
      </c>
      <c r="D2569" t="str">
        <f t="shared" si="40"/>
        <v>17</v>
      </c>
      <c r="E2569" t="s">
        <v>339</v>
      </c>
      <c r="F2569" t="s">
        <v>664</v>
      </c>
      <c r="G2569" s="5">
        <v>-10</v>
      </c>
    </row>
    <row r="2570" spans="1:7" x14ac:dyDescent="0.2">
      <c r="A2570" t="s">
        <v>659</v>
      </c>
      <c r="B2570" t="s">
        <v>660</v>
      </c>
      <c r="C2570" t="s">
        <v>662</v>
      </c>
      <c r="D2570" t="str">
        <f t="shared" si="40"/>
        <v>17</v>
      </c>
      <c r="E2570" t="s">
        <v>355</v>
      </c>
      <c r="F2570" t="s">
        <v>365</v>
      </c>
      <c r="G2570" s="5">
        <v>-6230</v>
      </c>
    </row>
    <row r="2571" spans="1:7" x14ac:dyDescent="0.2">
      <c r="A2571" t="s">
        <v>659</v>
      </c>
      <c r="B2571" t="s">
        <v>660</v>
      </c>
      <c r="C2571" t="s">
        <v>670</v>
      </c>
      <c r="D2571" t="str">
        <f t="shared" si="40"/>
        <v>10</v>
      </c>
      <c r="E2571" t="s">
        <v>394</v>
      </c>
      <c r="F2571" t="s">
        <v>664</v>
      </c>
      <c r="G2571" s="5">
        <v>100</v>
      </c>
    </row>
    <row r="2572" spans="1:7" x14ac:dyDescent="0.2">
      <c r="A2572" t="s">
        <v>659</v>
      </c>
      <c r="B2572" t="s">
        <v>660</v>
      </c>
      <c r="C2572" t="s">
        <v>670</v>
      </c>
      <c r="D2572" t="str">
        <f t="shared" si="40"/>
        <v>10</v>
      </c>
      <c r="E2572" t="s">
        <v>665</v>
      </c>
      <c r="F2572" t="s">
        <v>663</v>
      </c>
      <c r="G2572" s="5">
        <v>200</v>
      </c>
    </row>
    <row r="2573" spans="1:7" x14ac:dyDescent="0.2">
      <c r="A2573" t="s">
        <v>659</v>
      </c>
      <c r="B2573" t="s">
        <v>660</v>
      </c>
      <c r="C2573" t="s">
        <v>670</v>
      </c>
      <c r="D2573" t="str">
        <f t="shared" si="40"/>
        <v>10</v>
      </c>
      <c r="E2573" t="s">
        <v>665</v>
      </c>
      <c r="F2573" t="s">
        <v>664</v>
      </c>
      <c r="G2573" s="5">
        <v>40</v>
      </c>
    </row>
    <row r="2574" spans="1:7" x14ac:dyDescent="0.2">
      <c r="A2574" t="s">
        <v>659</v>
      </c>
      <c r="B2574" t="s">
        <v>660</v>
      </c>
      <c r="C2574" t="s">
        <v>670</v>
      </c>
      <c r="D2574" t="str">
        <f t="shared" si="40"/>
        <v>10</v>
      </c>
      <c r="E2574" t="s">
        <v>666</v>
      </c>
      <c r="F2574" t="s">
        <v>664</v>
      </c>
      <c r="G2574" s="5">
        <v>2034</v>
      </c>
    </row>
    <row r="2575" spans="1:7" x14ac:dyDescent="0.2">
      <c r="A2575" t="s">
        <v>659</v>
      </c>
      <c r="B2575" t="s">
        <v>660</v>
      </c>
      <c r="C2575" t="s">
        <v>670</v>
      </c>
      <c r="D2575" t="str">
        <f t="shared" si="40"/>
        <v>10</v>
      </c>
      <c r="E2575" t="s">
        <v>671</v>
      </c>
      <c r="F2575" t="s">
        <v>663</v>
      </c>
      <c r="G2575" s="5">
        <v>40</v>
      </c>
    </row>
    <row r="2576" spans="1:7" x14ac:dyDescent="0.2">
      <c r="A2576" t="s">
        <v>659</v>
      </c>
      <c r="B2576" t="s">
        <v>660</v>
      </c>
      <c r="C2576" t="s">
        <v>670</v>
      </c>
      <c r="D2576" t="str">
        <f t="shared" si="40"/>
        <v>10</v>
      </c>
      <c r="E2576" t="s">
        <v>667</v>
      </c>
      <c r="F2576" t="s">
        <v>664</v>
      </c>
      <c r="G2576" s="5">
        <v>700</v>
      </c>
    </row>
    <row r="2577" spans="1:7" x14ac:dyDescent="0.2">
      <c r="A2577" t="s">
        <v>659</v>
      </c>
      <c r="B2577" t="s">
        <v>660</v>
      </c>
      <c r="C2577" t="s">
        <v>670</v>
      </c>
      <c r="D2577" t="str">
        <f t="shared" si="40"/>
        <v>10</v>
      </c>
      <c r="E2577" t="s">
        <v>324</v>
      </c>
      <c r="F2577" t="s">
        <v>663</v>
      </c>
      <c r="G2577" s="5">
        <v>32</v>
      </c>
    </row>
    <row r="2578" spans="1:7" x14ac:dyDescent="0.2">
      <c r="A2578" t="s">
        <v>659</v>
      </c>
      <c r="B2578" t="s">
        <v>660</v>
      </c>
      <c r="C2578" t="s">
        <v>670</v>
      </c>
      <c r="D2578" t="str">
        <f t="shared" si="40"/>
        <v>10</v>
      </c>
      <c r="E2578" t="s">
        <v>324</v>
      </c>
      <c r="F2578" t="s">
        <v>664</v>
      </c>
      <c r="G2578" s="5">
        <v>22</v>
      </c>
    </row>
    <row r="2579" spans="1:7" x14ac:dyDescent="0.2">
      <c r="A2579" t="s">
        <v>659</v>
      </c>
      <c r="B2579" t="s">
        <v>660</v>
      </c>
      <c r="C2579" t="s">
        <v>670</v>
      </c>
      <c r="D2579" t="str">
        <f t="shared" si="40"/>
        <v>10</v>
      </c>
      <c r="E2579" t="s">
        <v>326</v>
      </c>
      <c r="F2579" t="s">
        <v>663</v>
      </c>
      <c r="G2579" s="5">
        <v>38</v>
      </c>
    </row>
    <row r="2580" spans="1:7" x14ac:dyDescent="0.2">
      <c r="A2580" t="s">
        <v>659</v>
      </c>
      <c r="B2580" t="s">
        <v>660</v>
      </c>
      <c r="C2580" t="s">
        <v>670</v>
      </c>
      <c r="D2580" t="str">
        <f t="shared" si="40"/>
        <v>10</v>
      </c>
      <c r="E2580" t="s">
        <v>326</v>
      </c>
      <c r="F2580" t="s">
        <v>664</v>
      </c>
      <c r="G2580" s="5">
        <v>408</v>
      </c>
    </row>
    <row r="2581" spans="1:7" x14ac:dyDescent="0.2">
      <c r="A2581" t="s">
        <v>659</v>
      </c>
      <c r="B2581" t="s">
        <v>660</v>
      </c>
      <c r="C2581" t="s">
        <v>670</v>
      </c>
      <c r="D2581" t="str">
        <f t="shared" si="40"/>
        <v>11</v>
      </c>
      <c r="E2581" t="s">
        <v>328</v>
      </c>
      <c r="F2581" t="s">
        <v>664</v>
      </c>
      <c r="G2581" s="5">
        <v>260</v>
      </c>
    </row>
    <row r="2582" spans="1:7" x14ac:dyDescent="0.2">
      <c r="A2582" t="s">
        <v>659</v>
      </c>
      <c r="B2582" t="s">
        <v>660</v>
      </c>
      <c r="C2582" t="s">
        <v>670</v>
      </c>
      <c r="D2582" t="str">
        <f t="shared" si="40"/>
        <v>11</v>
      </c>
      <c r="E2582" t="s">
        <v>668</v>
      </c>
      <c r="F2582" t="s">
        <v>663</v>
      </c>
      <c r="G2582" s="5">
        <v>100</v>
      </c>
    </row>
    <row r="2583" spans="1:7" x14ac:dyDescent="0.2">
      <c r="A2583" t="s">
        <v>659</v>
      </c>
      <c r="B2583" t="s">
        <v>660</v>
      </c>
      <c r="C2583" t="s">
        <v>670</v>
      </c>
      <c r="D2583" t="str">
        <f t="shared" si="40"/>
        <v>11</v>
      </c>
      <c r="E2583" t="s">
        <v>668</v>
      </c>
      <c r="F2583" t="s">
        <v>664</v>
      </c>
      <c r="G2583" s="5">
        <v>1500</v>
      </c>
    </row>
    <row r="2584" spans="1:7" x14ac:dyDescent="0.2">
      <c r="A2584" t="s">
        <v>659</v>
      </c>
      <c r="B2584" t="s">
        <v>660</v>
      </c>
      <c r="C2584" t="s">
        <v>670</v>
      </c>
      <c r="D2584" t="str">
        <f t="shared" si="40"/>
        <v>11</v>
      </c>
      <c r="E2584" t="s">
        <v>576</v>
      </c>
      <c r="F2584" t="s">
        <v>663</v>
      </c>
      <c r="G2584" s="5">
        <v>210</v>
      </c>
    </row>
    <row r="2585" spans="1:7" x14ac:dyDescent="0.2">
      <c r="A2585" t="s">
        <v>659</v>
      </c>
      <c r="B2585" t="s">
        <v>660</v>
      </c>
      <c r="C2585" t="s">
        <v>670</v>
      </c>
      <c r="D2585" t="str">
        <f t="shared" si="40"/>
        <v>11</v>
      </c>
      <c r="E2585" t="s">
        <v>576</v>
      </c>
      <c r="F2585" t="s">
        <v>664</v>
      </c>
      <c r="G2585" s="5">
        <v>10</v>
      </c>
    </row>
    <row r="2586" spans="1:7" x14ac:dyDescent="0.2">
      <c r="A2586" t="s">
        <v>659</v>
      </c>
      <c r="B2586" t="s">
        <v>660</v>
      </c>
      <c r="C2586" t="s">
        <v>670</v>
      </c>
      <c r="D2586" t="str">
        <f t="shared" si="40"/>
        <v>11</v>
      </c>
      <c r="E2586" t="s">
        <v>331</v>
      </c>
      <c r="F2586" t="s">
        <v>663</v>
      </c>
      <c r="G2586" s="5">
        <v>30</v>
      </c>
    </row>
    <row r="2587" spans="1:7" x14ac:dyDescent="0.2">
      <c r="A2587" t="s">
        <v>659</v>
      </c>
      <c r="B2587" t="s">
        <v>660</v>
      </c>
      <c r="C2587" t="s">
        <v>670</v>
      </c>
      <c r="D2587" t="str">
        <f t="shared" si="40"/>
        <v>11</v>
      </c>
      <c r="E2587" t="s">
        <v>331</v>
      </c>
      <c r="F2587" t="s">
        <v>664</v>
      </c>
      <c r="G2587" s="5">
        <v>30</v>
      </c>
    </row>
    <row r="2588" spans="1:7" x14ac:dyDescent="0.2">
      <c r="A2588" t="s">
        <v>659</v>
      </c>
      <c r="B2588" t="s">
        <v>660</v>
      </c>
      <c r="C2588" t="s">
        <v>670</v>
      </c>
      <c r="D2588" t="str">
        <f t="shared" si="40"/>
        <v>11</v>
      </c>
      <c r="E2588" t="s">
        <v>333</v>
      </c>
      <c r="F2588" t="s">
        <v>664</v>
      </c>
      <c r="G2588" s="5">
        <v>20</v>
      </c>
    </row>
    <row r="2589" spans="1:7" x14ac:dyDescent="0.2">
      <c r="A2589" t="s">
        <v>659</v>
      </c>
      <c r="B2589" t="s">
        <v>660</v>
      </c>
      <c r="C2589" t="s">
        <v>670</v>
      </c>
      <c r="D2589" t="str">
        <f t="shared" si="40"/>
        <v>11</v>
      </c>
      <c r="E2589" t="s">
        <v>334</v>
      </c>
      <c r="F2589" t="s">
        <v>664</v>
      </c>
      <c r="G2589" s="5">
        <v>10</v>
      </c>
    </row>
    <row r="2590" spans="1:7" x14ac:dyDescent="0.2">
      <c r="A2590" t="s">
        <v>659</v>
      </c>
      <c r="B2590" t="s">
        <v>660</v>
      </c>
      <c r="C2590" t="s">
        <v>670</v>
      </c>
      <c r="D2590" t="str">
        <f t="shared" si="40"/>
        <v>12</v>
      </c>
      <c r="E2590" t="s">
        <v>361</v>
      </c>
      <c r="F2590" t="s">
        <v>663</v>
      </c>
      <c r="G2590" s="5">
        <v>170</v>
      </c>
    </row>
    <row r="2591" spans="1:7" x14ac:dyDescent="0.2">
      <c r="A2591" t="s">
        <v>659</v>
      </c>
      <c r="B2591" t="s">
        <v>660</v>
      </c>
      <c r="C2591" t="s">
        <v>670</v>
      </c>
      <c r="D2591" t="str">
        <f t="shared" si="40"/>
        <v>13</v>
      </c>
      <c r="E2591" t="s">
        <v>450</v>
      </c>
      <c r="F2591" t="s">
        <v>663</v>
      </c>
      <c r="G2591" s="5">
        <v>220</v>
      </c>
    </row>
    <row r="2592" spans="1:7" x14ac:dyDescent="0.2">
      <c r="A2592" t="s">
        <v>659</v>
      </c>
      <c r="B2592" t="s">
        <v>660</v>
      </c>
      <c r="C2592" t="s">
        <v>670</v>
      </c>
      <c r="D2592" t="str">
        <f t="shared" si="40"/>
        <v>13</v>
      </c>
      <c r="E2592" t="s">
        <v>450</v>
      </c>
      <c r="F2592" t="s">
        <v>664</v>
      </c>
      <c r="G2592" s="5">
        <v>700</v>
      </c>
    </row>
    <row r="2593" spans="1:7" x14ac:dyDescent="0.2">
      <c r="A2593" t="s">
        <v>659</v>
      </c>
      <c r="B2593" t="s">
        <v>660</v>
      </c>
      <c r="C2593" t="s">
        <v>670</v>
      </c>
      <c r="D2593" t="str">
        <f t="shared" si="40"/>
        <v>13</v>
      </c>
      <c r="E2593" t="s">
        <v>540</v>
      </c>
      <c r="F2593" t="s">
        <v>663</v>
      </c>
      <c r="G2593" s="5">
        <v>130</v>
      </c>
    </row>
    <row r="2594" spans="1:7" x14ac:dyDescent="0.2">
      <c r="A2594" t="s">
        <v>659</v>
      </c>
      <c r="B2594" t="s">
        <v>660</v>
      </c>
      <c r="C2594" t="s">
        <v>670</v>
      </c>
      <c r="D2594" t="str">
        <f t="shared" si="40"/>
        <v>13</v>
      </c>
      <c r="E2594" t="s">
        <v>540</v>
      </c>
      <c r="F2594" t="s">
        <v>664</v>
      </c>
      <c r="G2594" s="5">
        <v>160</v>
      </c>
    </row>
    <row r="2595" spans="1:7" x14ac:dyDescent="0.2">
      <c r="A2595" t="s">
        <v>659</v>
      </c>
      <c r="B2595" t="s">
        <v>660</v>
      </c>
      <c r="C2595" t="s">
        <v>670</v>
      </c>
      <c r="D2595" t="str">
        <f t="shared" si="40"/>
        <v>14</v>
      </c>
      <c r="E2595" t="s">
        <v>388</v>
      </c>
      <c r="F2595" t="s">
        <v>359</v>
      </c>
      <c r="G2595" s="5">
        <v>80</v>
      </c>
    </row>
    <row r="2596" spans="1:7" x14ac:dyDescent="0.2">
      <c r="A2596" t="s">
        <v>659</v>
      </c>
      <c r="B2596" t="s">
        <v>660</v>
      </c>
      <c r="C2596" t="s">
        <v>670</v>
      </c>
      <c r="D2596" t="str">
        <f t="shared" si="40"/>
        <v>14</v>
      </c>
      <c r="E2596" t="s">
        <v>388</v>
      </c>
      <c r="F2596" t="s">
        <v>664</v>
      </c>
      <c r="G2596" s="5">
        <v>40</v>
      </c>
    </row>
    <row r="2597" spans="1:7" x14ac:dyDescent="0.2">
      <c r="A2597" t="s">
        <v>659</v>
      </c>
      <c r="B2597" t="s">
        <v>660</v>
      </c>
      <c r="C2597" t="s">
        <v>670</v>
      </c>
      <c r="D2597" t="str">
        <f t="shared" si="40"/>
        <v>14</v>
      </c>
      <c r="E2597" t="s">
        <v>669</v>
      </c>
      <c r="F2597" t="s">
        <v>663</v>
      </c>
      <c r="G2597" s="5">
        <v>10</v>
      </c>
    </row>
    <row r="2598" spans="1:7" x14ac:dyDescent="0.2">
      <c r="A2598" t="s">
        <v>659</v>
      </c>
      <c r="B2598" t="s">
        <v>660</v>
      </c>
      <c r="C2598" t="s">
        <v>670</v>
      </c>
      <c r="D2598" t="str">
        <f t="shared" si="40"/>
        <v>14</v>
      </c>
      <c r="E2598" t="s">
        <v>669</v>
      </c>
      <c r="F2598" t="s">
        <v>664</v>
      </c>
      <c r="G2598" s="5">
        <v>30</v>
      </c>
    </row>
    <row r="2599" spans="1:7" x14ac:dyDescent="0.2">
      <c r="A2599" t="s">
        <v>659</v>
      </c>
      <c r="B2599" t="s">
        <v>660</v>
      </c>
      <c r="C2599" t="s">
        <v>670</v>
      </c>
      <c r="D2599" t="str">
        <f t="shared" si="40"/>
        <v>14</v>
      </c>
      <c r="E2599" t="s">
        <v>649</v>
      </c>
      <c r="F2599" t="s">
        <v>663</v>
      </c>
      <c r="G2599" s="5">
        <v>10</v>
      </c>
    </row>
    <row r="2600" spans="1:7" x14ac:dyDescent="0.2">
      <c r="A2600" t="s">
        <v>659</v>
      </c>
      <c r="B2600" t="s">
        <v>660</v>
      </c>
      <c r="C2600" t="s">
        <v>670</v>
      </c>
      <c r="D2600" t="str">
        <f t="shared" si="40"/>
        <v>14</v>
      </c>
      <c r="E2600" t="s">
        <v>651</v>
      </c>
      <c r="F2600" t="s">
        <v>663</v>
      </c>
      <c r="G2600" s="5">
        <v>90</v>
      </c>
    </row>
    <row r="2601" spans="1:7" x14ac:dyDescent="0.2">
      <c r="A2601" t="s">
        <v>659</v>
      </c>
      <c r="B2601" t="s">
        <v>660</v>
      </c>
      <c r="C2601" t="s">
        <v>670</v>
      </c>
      <c r="D2601" t="str">
        <f t="shared" si="40"/>
        <v>14</v>
      </c>
      <c r="E2601" t="s">
        <v>651</v>
      </c>
      <c r="F2601" t="s">
        <v>664</v>
      </c>
      <c r="G2601" s="5">
        <v>200</v>
      </c>
    </row>
    <row r="2602" spans="1:7" x14ac:dyDescent="0.2">
      <c r="A2602" t="s">
        <v>659</v>
      </c>
      <c r="B2602" t="s">
        <v>660</v>
      </c>
      <c r="C2602" t="s">
        <v>670</v>
      </c>
      <c r="D2602" t="str">
        <f t="shared" si="40"/>
        <v>17</v>
      </c>
      <c r="E2602" t="s">
        <v>355</v>
      </c>
      <c r="F2602" t="s">
        <v>663</v>
      </c>
      <c r="G2602" s="5">
        <v>-1280</v>
      </c>
    </row>
    <row r="2603" spans="1:7" x14ac:dyDescent="0.2">
      <c r="A2603" t="s">
        <v>659</v>
      </c>
      <c r="B2603" t="s">
        <v>660</v>
      </c>
      <c r="C2603" t="s">
        <v>670</v>
      </c>
      <c r="D2603" t="str">
        <f t="shared" si="40"/>
        <v>17</v>
      </c>
      <c r="E2603" t="s">
        <v>355</v>
      </c>
      <c r="F2603" t="s">
        <v>664</v>
      </c>
      <c r="G2603" s="5">
        <v>-6264</v>
      </c>
    </row>
    <row r="2604" spans="1:7" x14ac:dyDescent="0.2">
      <c r="A2604" t="s">
        <v>659</v>
      </c>
      <c r="B2604" t="s">
        <v>660</v>
      </c>
      <c r="C2604" t="s">
        <v>672</v>
      </c>
      <c r="D2604" t="str">
        <f t="shared" si="40"/>
        <v>10</v>
      </c>
      <c r="E2604" t="s">
        <v>394</v>
      </c>
      <c r="F2604" t="s">
        <v>664</v>
      </c>
      <c r="G2604" s="5">
        <v>70</v>
      </c>
    </row>
    <row r="2605" spans="1:7" x14ac:dyDescent="0.2">
      <c r="A2605" t="s">
        <v>659</v>
      </c>
      <c r="B2605" t="s">
        <v>660</v>
      </c>
      <c r="C2605" t="s">
        <v>672</v>
      </c>
      <c r="D2605" t="str">
        <f t="shared" si="40"/>
        <v>10</v>
      </c>
      <c r="E2605" t="s">
        <v>665</v>
      </c>
      <c r="F2605" t="s">
        <v>663</v>
      </c>
      <c r="G2605" s="5">
        <v>15</v>
      </c>
    </row>
    <row r="2606" spans="1:7" x14ac:dyDescent="0.2">
      <c r="A2606" t="s">
        <v>659</v>
      </c>
      <c r="B2606" t="s">
        <v>660</v>
      </c>
      <c r="C2606" t="s">
        <v>672</v>
      </c>
      <c r="D2606" t="str">
        <f t="shared" si="40"/>
        <v>10</v>
      </c>
      <c r="E2606" t="s">
        <v>665</v>
      </c>
      <c r="F2606" t="s">
        <v>664</v>
      </c>
      <c r="G2606" s="5">
        <v>100</v>
      </c>
    </row>
    <row r="2607" spans="1:7" x14ac:dyDescent="0.2">
      <c r="A2607" t="s">
        <v>659</v>
      </c>
      <c r="B2607" t="s">
        <v>660</v>
      </c>
      <c r="C2607" t="s">
        <v>672</v>
      </c>
      <c r="D2607" t="str">
        <f t="shared" si="40"/>
        <v>10</v>
      </c>
      <c r="E2607" t="s">
        <v>666</v>
      </c>
      <c r="F2607" t="s">
        <v>664</v>
      </c>
      <c r="G2607" s="5">
        <v>1670</v>
      </c>
    </row>
    <row r="2608" spans="1:7" x14ac:dyDescent="0.2">
      <c r="A2608" t="s">
        <v>659</v>
      </c>
      <c r="B2608" t="s">
        <v>660</v>
      </c>
      <c r="C2608" t="s">
        <v>672</v>
      </c>
      <c r="D2608" t="str">
        <f t="shared" si="40"/>
        <v>10</v>
      </c>
      <c r="E2608" t="s">
        <v>671</v>
      </c>
      <c r="F2608" t="s">
        <v>663</v>
      </c>
      <c r="G2608" s="5">
        <v>15</v>
      </c>
    </row>
    <row r="2609" spans="1:7" x14ac:dyDescent="0.2">
      <c r="A2609" t="s">
        <v>659</v>
      </c>
      <c r="B2609" t="s">
        <v>660</v>
      </c>
      <c r="C2609" t="s">
        <v>672</v>
      </c>
      <c r="D2609" t="str">
        <f t="shared" si="40"/>
        <v>10</v>
      </c>
      <c r="E2609" t="s">
        <v>671</v>
      </c>
      <c r="F2609" t="s">
        <v>664</v>
      </c>
      <c r="G2609" s="5">
        <v>15</v>
      </c>
    </row>
    <row r="2610" spans="1:7" x14ac:dyDescent="0.2">
      <c r="A2610" t="s">
        <v>659</v>
      </c>
      <c r="B2610" t="s">
        <v>660</v>
      </c>
      <c r="C2610" t="s">
        <v>672</v>
      </c>
      <c r="D2610" t="str">
        <f t="shared" si="40"/>
        <v>10</v>
      </c>
      <c r="E2610" t="s">
        <v>667</v>
      </c>
      <c r="F2610" t="s">
        <v>664</v>
      </c>
      <c r="G2610" s="5">
        <v>30</v>
      </c>
    </row>
    <row r="2611" spans="1:7" x14ac:dyDescent="0.2">
      <c r="A2611" t="s">
        <v>659</v>
      </c>
      <c r="B2611" t="s">
        <v>660</v>
      </c>
      <c r="C2611" t="s">
        <v>672</v>
      </c>
      <c r="D2611" t="str">
        <f t="shared" si="40"/>
        <v>10</v>
      </c>
      <c r="E2611" t="s">
        <v>324</v>
      </c>
      <c r="F2611" t="s">
        <v>663</v>
      </c>
      <c r="G2611" s="5">
        <v>2</v>
      </c>
    </row>
    <row r="2612" spans="1:7" x14ac:dyDescent="0.2">
      <c r="A2612" t="s">
        <v>659</v>
      </c>
      <c r="B2612" t="s">
        <v>660</v>
      </c>
      <c r="C2612" t="s">
        <v>672</v>
      </c>
      <c r="D2612" t="str">
        <f t="shared" si="40"/>
        <v>10</v>
      </c>
      <c r="E2612" t="s">
        <v>324</v>
      </c>
      <c r="F2612" t="s">
        <v>664</v>
      </c>
      <c r="G2612" s="5">
        <v>27</v>
      </c>
    </row>
    <row r="2613" spans="1:7" x14ac:dyDescent="0.2">
      <c r="A2613" t="s">
        <v>659</v>
      </c>
      <c r="B2613" t="s">
        <v>660</v>
      </c>
      <c r="C2613" t="s">
        <v>672</v>
      </c>
      <c r="D2613" t="str">
        <f t="shared" si="40"/>
        <v>10</v>
      </c>
      <c r="E2613" t="s">
        <v>326</v>
      </c>
      <c r="F2613" t="s">
        <v>663</v>
      </c>
      <c r="G2613" s="5">
        <v>5</v>
      </c>
    </row>
    <row r="2614" spans="1:7" x14ac:dyDescent="0.2">
      <c r="A2614" t="s">
        <v>659</v>
      </c>
      <c r="B2614" t="s">
        <v>660</v>
      </c>
      <c r="C2614" t="s">
        <v>672</v>
      </c>
      <c r="D2614" t="str">
        <f t="shared" si="40"/>
        <v>10</v>
      </c>
      <c r="E2614" t="s">
        <v>326</v>
      </c>
      <c r="F2614" t="s">
        <v>664</v>
      </c>
      <c r="G2614" s="5">
        <v>270</v>
      </c>
    </row>
    <row r="2615" spans="1:7" x14ac:dyDescent="0.2">
      <c r="A2615" t="s">
        <v>659</v>
      </c>
      <c r="B2615" t="s">
        <v>660</v>
      </c>
      <c r="C2615" t="s">
        <v>672</v>
      </c>
      <c r="D2615" t="str">
        <f t="shared" si="40"/>
        <v>11</v>
      </c>
      <c r="E2615" t="s">
        <v>668</v>
      </c>
      <c r="F2615" t="s">
        <v>663</v>
      </c>
      <c r="G2615" s="5">
        <v>8</v>
      </c>
    </row>
    <row r="2616" spans="1:7" x14ac:dyDescent="0.2">
      <c r="A2616" t="s">
        <v>659</v>
      </c>
      <c r="B2616" t="s">
        <v>660</v>
      </c>
      <c r="C2616" t="s">
        <v>672</v>
      </c>
      <c r="D2616" t="str">
        <f t="shared" si="40"/>
        <v>11</v>
      </c>
      <c r="E2616" t="s">
        <v>668</v>
      </c>
      <c r="F2616" t="s">
        <v>664</v>
      </c>
      <c r="G2616" s="5">
        <v>1180</v>
      </c>
    </row>
    <row r="2617" spans="1:7" x14ac:dyDescent="0.2">
      <c r="A2617" t="s">
        <v>659</v>
      </c>
      <c r="B2617" t="s">
        <v>660</v>
      </c>
      <c r="C2617" t="s">
        <v>672</v>
      </c>
      <c r="D2617" t="str">
        <f t="shared" si="40"/>
        <v>11</v>
      </c>
      <c r="E2617" t="s">
        <v>576</v>
      </c>
      <c r="F2617" t="s">
        <v>664</v>
      </c>
      <c r="G2617" s="5">
        <v>50</v>
      </c>
    </row>
    <row r="2618" spans="1:7" x14ac:dyDescent="0.2">
      <c r="A2618" t="s">
        <v>659</v>
      </c>
      <c r="B2618" t="s">
        <v>660</v>
      </c>
      <c r="C2618" t="s">
        <v>672</v>
      </c>
      <c r="D2618" t="str">
        <f t="shared" si="40"/>
        <v>11</v>
      </c>
      <c r="E2618" t="s">
        <v>331</v>
      </c>
      <c r="F2618" t="s">
        <v>663</v>
      </c>
      <c r="G2618" s="5">
        <v>2</v>
      </c>
    </row>
    <row r="2619" spans="1:7" x14ac:dyDescent="0.2">
      <c r="A2619" t="s">
        <v>659</v>
      </c>
      <c r="B2619" t="s">
        <v>660</v>
      </c>
      <c r="C2619" t="s">
        <v>672</v>
      </c>
      <c r="D2619" t="str">
        <f t="shared" si="40"/>
        <v>11</v>
      </c>
      <c r="E2619" t="s">
        <v>331</v>
      </c>
      <c r="F2619" t="s">
        <v>664</v>
      </c>
      <c r="G2619" s="5">
        <v>100</v>
      </c>
    </row>
    <row r="2620" spans="1:7" x14ac:dyDescent="0.2">
      <c r="A2620" t="s">
        <v>659</v>
      </c>
      <c r="B2620" t="s">
        <v>660</v>
      </c>
      <c r="C2620" t="s">
        <v>672</v>
      </c>
      <c r="D2620" t="str">
        <f t="shared" si="40"/>
        <v>11</v>
      </c>
      <c r="E2620" t="s">
        <v>332</v>
      </c>
      <c r="F2620" t="s">
        <v>664</v>
      </c>
      <c r="G2620" s="5">
        <v>2</v>
      </c>
    </row>
    <row r="2621" spans="1:7" x14ac:dyDescent="0.2">
      <c r="A2621" t="s">
        <v>659</v>
      </c>
      <c r="B2621" t="s">
        <v>660</v>
      </c>
      <c r="C2621" t="s">
        <v>672</v>
      </c>
      <c r="D2621" t="str">
        <f t="shared" si="40"/>
        <v>11</v>
      </c>
      <c r="E2621" t="s">
        <v>333</v>
      </c>
      <c r="F2621" t="s">
        <v>664</v>
      </c>
      <c r="G2621" s="5">
        <v>15</v>
      </c>
    </row>
    <row r="2622" spans="1:7" x14ac:dyDescent="0.2">
      <c r="A2622" t="s">
        <v>659</v>
      </c>
      <c r="B2622" t="s">
        <v>660</v>
      </c>
      <c r="C2622" t="s">
        <v>672</v>
      </c>
      <c r="D2622" t="str">
        <f t="shared" si="40"/>
        <v>11</v>
      </c>
      <c r="E2622" t="s">
        <v>438</v>
      </c>
      <c r="F2622" t="s">
        <v>663</v>
      </c>
      <c r="G2622" s="5">
        <v>1</v>
      </c>
    </row>
    <row r="2623" spans="1:7" x14ac:dyDescent="0.2">
      <c r="A2623" t="s">
        <v>659</v>
      </c>
      <c r="B2623" t="s">
        <v>660</v>
      </c>
      <c r="C2623" t="s">
        <v>672</v>
      </c>
      <c r="D2623" t="str">
        <f t="shared" si="40"/>
        <v>11</v>
      </c>
      <c r="E2623" t="s">
        <v>438</v>
      </c>
      <c r="F2623" t="s">
        <v>664</v>
      </c>
      <c r="G2623" s="5">
        <v>9</v>
      </c>
    </row>
    <row r="2624" spans="1:7" x14ac:dyDescent="0.2">
      <c r="A2624" t="s">
        <v>659</v>
      </c>
      <c r="B2624" t="s">
        <v>660</v>
      </c>
      <c r="C2624" t="s">
        <v>672</v>
      </c>
      <c r="D2624" t="str">
        <f t="shared" si="40"/>
        <v>11</v>
      </c>
      <c r="E2624" t="s">
        <v>334</v>
      </c>
      <c r="F2624" t="s">
        <v>664</v>
      </c>
      <c r="G2624" s="5">
        <v>10</v>
      </c>
    </row>
    <row r="2625" spans="1:7" x14ac:dyDescent="0.2">
      <c r="A2625" t="s">
        <v>659</v>
      </c>
      <c r="B2625" t="s">
        <v>660</v>
      </c>
      <c r="C2625" t="s">
        <v>672</v>
      </c>
      <c r="D2625" t="str">
        <f t="shared" si="40"/>
        <v>13</v>
      </c>
      <c r="E2625" t="s">
        <v>450</v>
      </c>
      <c r="F2625" t="s">
        <v>663</v>
      </c>
      <c r="G2625" s="5">
        <v>4</v>
      </c>
    </row>
    <row r="2626" spans="1:7" x14ac:dyDescent="0.2">
      <c r="A2626" t="s">
        <v>659</v>
      </c>
      <c r="B2626" t="s">
        <v>660</v>
      </c>
      <c r="C2626" t="s">
        <v>672</v>
      </c>
      <c r="D2626" t="str">
        <f t="shared" si="40"/>
        <v>13</v>
      </c>
      <c r="E2626" t="s">
        <v>450</v>
      </c>
      <c r="F2626" t="s">
        <v>664</v>
      </c>
      <c r="G2626" s="5">
        <v>730</v>
      </c>
    </row>
    <row r="2627" spans="1:7" x14ac:dyDescent="0.2">
      <c r="A2627" t="s">
        <v>659</v>
      </c>
      <c r="B2627" t="s">
        <v>660</v>
      </c>
      <c r="C2627" t="s">
        <v>672</v>
      </c>
      <c r="D2627" t="str">
        <f t="shared" ref="D2627:D2690" si="41">LEFT(E2627,2)</f>
        <v>13</v>
      </c>
      <c r="E2627" t="s">
        <v>540</v>
      </c>
      <c r="F2627" t="s">
        <v>663</v>
      </c>
      <c r="G2627" s="5">
        <v>10</v>
      </c>
    </row>
    <row r="2628" spans="1:7" x14ac:dyDescent="0.2">
      <c r="A2628" t="s">
        <v>659</v>
      </c>
      <c r="B2628" t="s">
        <v>660</v>
      </c>
      <c r="C2628" t="s">
        <v>672</v>
      </c>
      <c r="D2628" t="str">
        <f t="shared" si="41"/>
        <v>13</v>
      </c>
      <c r="E2628" t="s">
        <v>540</v>
      </c>
      <c r="F2628" t="s">
        <v>664</v>
      </c>
      <c r="G2628" s="5">
        <v>40</v>
      </c>
    </row>
    <row r="2629" spans="1:7" x14ac:dyDescent="0.2">
      <c r="A2629" t="s">
        <v>659</v>
      </c>
      <c r="B2629" t="s">
        <v>660</v>
      </c>
      <c r="C2629" t="s">
        <v>672</v>
      </c>
      <c r="D2629" t="str">
        <f t="shared" si="41"/>
        <v>14</v>
      </c>
      <c r="E2629" t="s">
        <v>388</v>
      </c>
      <c r="F2629" t="s">
        <v>664</v>
      </c>
      <c r="G2629" s="5">
        <v>30</v>
      </c>
    </row>
    <row r="2630" spans="1:7" x14ac:dyDescent="0.2">
      <c r="A2630" t="s">
        <v>659</v>
      </c>
      <c r="B2630" t="s">
        <v>660</v>
      </c>
      <c r="C2630" t="s">
        <v>672</v>
      </c>
      <c r="D2630" t="str">
        <f t="shared" si="41"/>
        <v>14</v>
      </c>
      <c r="E2630" t="s">
        <v>669</v>
      </c>
      <c r="F2630" t="s">
        <v>663</v>
      </c>
      <c r="G2630" s="5">
        <v>1</v>
      </c>
    </row>
    <row r="2631" spans="1:7" x14ac:dyDescent="0.2">
      <c r="A2631" t="s">
        <v>659</v>
      </c>
      <c r="B2631" t="s">
        <v>660</v>
      </c>
      <c r="C2631" t="s">
        <v>672</v>
      </c>
      <c r="D2631" t="str">
        <f t="shared" si="41"/>
        <v>14</v>
      </c>
      <c r="E2631" t="s">
        <v>669</v>
      </c>
      <c r="F2631" t="s">
        <v>664</v>
      </c>
      <c r="G2631" s="5">
        <v>10</v>
      </c>
    </row>
    <row r="2632" spans="1:7" x14ac:dyDescent="0.2">
      <c r="A2632" t="s">
        <v>659</v>
      </c>
      <c r="B2632" t="s">
        <v>660</v>
      </c>
      <c r="C2632" t="s">
        <v>672</v>
      </c>
      <c r="D2632" t="str">
        <f t="shared" si="41"/>
        <v>14</v>
      </c>
      <c r="E2632" t="s">
        <v>651</v>
      </c>
      <c r="F2632" t="s">
        <v>663</v>
      </c>
      <c r="G2632" s="5">
        <v>80</v>
      </c>
    </row>
    <row r="2633" spans="1:7" x14ac:dyDescent="0.2">
      <c r="A2633" t="s">
        <v>659</v>
      </c>
      <c r="B2633" t="s">
        <v>660</v>
      </c>
      <c r="C2633" t="s">
        <v>672</v>
      </c>
      <c r="D2633" t="str">
        <f t="shared" si="41"/>
        <v>14</v>
      </c>
      <c r="E2633" t="s">
        <v>651</v>
      </c>
      <c r="F2633" t="s">
        <v>664</v>
      </c>
      <c r="G2633" s="5">
        <v>100</v>
      </c>
    </row>
    <row r="2634" spans="1:7" x14ac:dyDescent="0.2">
      <c r="A2634" t="s">
        <v>659</v>
      </c>
      <c r="B2634" t="s">
        <v>660</v>
      </c>
      <c r="C2634" t="s">
        <v>672</v>
      </c>
      <c r="D2634" t="str">
        <f t="shared" si="41"/>
        <v>17</v>
      </c>
      <c r="E2634" t="s">
        <v>525</v>
      </c>
      <c r="F2634" t="s">
        <v>664</v>
      </c>
      <c r="G2634" s="5">
        <v>-11</v>
      </c>
    </row>
    <row r="2635" spans="1:7" x14ac:dyDescent="0.2">
      <c r="A2635" t="s">
        <v>659</v>
      </c>
      <c r="B2635" t="s">
        <v>660</v>
      </c>
      <c r="C2635" t="s">
        <v>672</v>
      </c>
      <c r="D2635" t="str">
        <f t="shared" si="41"/>
        <v>17</v>
      </c>
      <c r="E2635" t="s">
        <v>355</v>
      </c>
      <c r="F2635" t="s">
        <v>663</v>
      </c>
      <c r="G2635" s="5">
        <v>-143</v>
      </c>
    </row>
    <row r="2636" spans="1:7" x14ac:dyDescent="0.2">
      <c r="A2636" t="s">
        <v>659</v>
      </c>
      <c r="B2636" t="s">
        <v>660</v>
      </c>
      <c r="C2636" t="s">
        <v>672</v>
      </c>
      <c r="D2636" t="str">
        <f t="shared" si="41"/>
        <v>17</v>
      </c>
      <c r="E2636" t="s">
        <v>355</v>
      </c>
      <c r="F2636" t="s">
        <v>664</v>
      </c>
      <c r="G2636" s="5">
        <v>-4357</v>
      </c>
    </row>
    <row r="2637" spans="1:7" x14ac:dyDescent="0.2">
      <c r="A2637" t="s">
        <v>659</v>
      </c>
      <c r="B2637" t="s">
        <v>660</v>
      </c>
      <c r="C2637" t="s">
        <v>672</v>
      </c>
      <c r="D2637" t="str">
        <f t="shared" si="41"/>
        <v>18</v>
      </c>
      <c r="E2637" t="s">
        <v>673</v>
      </c>
      <c r="F2637" t="s">
        <v>664</v>
      </c>
      <c r="G2637" s="5">
        <v>-90</v>
      </c>
    </row>
    <row r="2638" spans="1:7" x14ac:dyDescent="0.2">
      <c r="A2638" t="s">
        <v>659</v>
      </c>
      <c r="B2638" t="s">
        <v>660</v>
      </c>
      <c r="C2638" t="s">
        <v>674</v>
      </c>
      <c r="D2638" t="str">
        <f t="shared" si="41"/>
        <v>10</v>
      </c>
      <c r="E2638" t="s">
        <v>320</v>
      </c>
      <c r="F2638" t="s">
        <v>456</v>
      </c>
      <c r="G2638" s="5">
        <v>1028</v>
      </c>
    </row>
    <row r="2639" spans="1:7" x14ac:dyDescent="0.2">
      <c r="A2639" t="s">
        <v>659</v>
      </c>
      <c r="B2639" t="s">
        <v>660</v>
      </c>
      <c r="C2639" t="s">
        <v>674</v>
      </c>
      <c r="D2639" t="str">
        <f t="shared" si="41"/>
        <v>10</v>
      </c>
      <c r="E2639" t="s">
        <v>324</v>
      </c>
      <c r="F2639" t="s">
        <v>456</v>
      </c>
      <c r="G2639" s="5">
        <v>164</v>
      </c>
    </row>
    <row r="2640" spans="1:7" x14ac:dyDescent="0.2">
      <c r="A2640" t="s">
        <v>659</v>
      </c>
      <c r="B2640" t="s">
        <v>660</v>
      </c>
      <c r="C2640" t="s">
        <v>674</v>
      </c>
      <c r="D2640" t="str">
        <f t="shared" si="41"/>
        <v>10</v>
      </c>
      <c r="E2640" t="s">
        <v>326</v>
      </c>
      <c r="F2640" t="s">
        <v>456</v>
      </c>
      <c r="G2640" s="5">
        <v>168</v>
      </c>
    </row>
    <row r="2641" spans="1:7" x14ac:dyDescent="0.2">
      <c r="A2641" t="s">
        <v>659</v>
      </c>
      <c r="B2641" t="s">
        <v>660</v>
      </c>
      <c r="C2641" t="s">
        <v>674</v>
      </c>
      <c r="D2641" t="str">
        <f t="shared" si="41"/>
        <v>11</v>
      </c>
      <c r="E2641" t="s">
        <v>344</v>
      </c>
      <c r="F2641" t="s">
        <v>456</v>
      </c>
      <c r="G2641" s="5">
        <v>15</v>
      </c>
    </row>
    <row r="2642" spans="1:7" x14ac:dyDescent="0.2">
      <c r="A2642" t="s">
        <v>659</v>
      </c>
      <c r="B2642" t="s">
        <v>660</v>
      </c>
      <c r="C2642" t="s">
        <v>674</v>
      </c>
      <c r="D2642" t="str">
        <f t="shared" si="41"/>
        <v>11</v>
      </c>
      <c r="E2642" t="s">
        <v>491</v>
      </c>
      <c r="F2642" t="s">
        <v>456</v>
      </c>
      <c r="G2642" s="5">
        <v>16</v>
      </c>
    </row>
    <row r="2643" spans="1:7" x14ac:dyDescent="0.2">
      <c r="A2643" t="s">
        <v>659</v>
      </c>
      <c r="B2643" t="s">
        <v>660</v>
      </c>
      <c r="C2643" t="s">
        <v>674</v>
      </c>
      <c r="D2643" t="str">
        <f t="shared" si="41"/>
        <v>11</v>
      </c>
      <c r="E2643" t="s">
        <v>605</v>
      </c>
      <c r="F2643" t="s">
        <v>456</v>
      </c>
      <c r="G2643" s="5">
        <v>10</v>
      </c>
    </row>
    <row r="2644" spans="1:7" x14ac:dyDescent="0.2">
      <c r="A2644" t="s">
        <v>659</v>
      </c>
      <c r="B2644" t="s">
        <v>660</v>
      </c>
      <c r="C2644" t="s">
        <v>674</v>
      </c>
      <c r="D2644" t="str">
        <f t="shared" si="41"/>
        <v>11</v>
      </c>
      <c r="E2644" t="s">
        <v>405</v>
      </c>
      <c r="F2644" t="s">
        <v>456</v>
      </c>
      <c r="G2644" s="5">
        <v>3</v>
      </c>
    </row>
    <row r="2645" spans="1:7" x14ac:dyDescent="0.2">
      <c r="A2645" t="s">
        <v>659</v>
      </c>
      <c r="B2645" t="s">
        <v>660</v>
      </c>
      <c r="C2645" t="s">
        <v>674</v>
      </c>
      <c r="D2645" t="str">
        <f t="shared" si="41"/>
        <v>11</v>
      </c>
      <c r="E2645" t="s">
        <v>327</v>
      </c>
      <c r="F2645" t="s">
        <v>456</v>
      </c>
      <c r="G2645" s="5">
        <v>15</v>
      </c>
    </row>
    <row r="2646" spans="1:7" x14ac:dyDescent="0.2">
      <c r="A2646" t="s">
        <v>659</v>
      </c>
      <c r="B2646" t="s">
        <v>660</v>
      </c>
      <c r="C2646" t="s">
        <v>674</v>
      </c>
      <c r="D2646" t="str">
        <f t="shared" si="41"/>
        <v>11</v>
      </c>
      <c r="E2646" t="s">
        <v>328</v>
      </c>
      <c r="F2646" t="s">
        <v>456</v>
      </c>
      <c r="G2646" s="5">
        <v>30</v>
      </c>
    </row>
    <row r="2647" spans="1:7" x14ac:dyDescent="0.2">
      <c r="A2647" t="s">
        <v>659</v>
      </c>
      <c r="B2647" t="s">
        <v>660</v>
      </c>
      <c r="C2647" t="s">
        <v>674</v>
      </c>
      <c r="D2647" t="str">
        <f t="shared" si="41"/>
        <v>11</v>
      </c>
      <c r="E2647" t="s">
        <v>392</v>
      </c>
      <c r="F2647" t="s">
        <v>456</v>
      </c>
      <c r="G2647" s="5">
        <v>2</v>
      </c>
    </row>
    <row r="2648" spans="1:7" x14ac:dyDescent="0.2">
      <c r="A2648" t="s">
        <v>659</v>
      </c>
      <c r="B2648" t="s">
        <v>660</v>
      </c>
      <c r="C2648" t="s">
        <v>674</v>
      </c>
      <c r="D2648" t="str">
        <f t="shared" si="41"/>
        <v>11</v>
      </c>
      <c r="E2648" t="s">
        <v>427</v>
      </c>
      <c r="F2648" t="s">
        <v>456</v>
      </c>
      <c r="G2648" s="5">
        <v>15</v>
      </c>
    </row>
    <row r="2649" spans="1:7" x14ac:dyDescent="0.2">
      <c r="A2649" t="s">
        <v>659</v>
      </c>
      <c r="B2649" t="s">
        <v>660</v>
      </c>
      <c r="C2649" t="s">
        <v>674</v>
      </c>
      <c r="D2649" t="str">
        <f t="shared" si="41"/>
        <v>11</v>
      </c>
      <c r="E2649" t="s">
        <v>329</v>
      </c>
      <c r="F2649" t="s">
        <v>456</v>
      </c>
      <c r="G2649" s="5">
        <v>10</v>
      </c>
    </row>
    <row r="2650" spans="1:7" x14ac:dyDescent="0.2">
      <c r="A2650" t="s">
        <v>659</v>
      </c>
      <c r="B2650" t="s">
        <v>660</v>
      </c>
      <c r="C2650" t="s">
        <v>674</v>
      </c>
      <c r="D2650" t="str">
        <f t="shared" si="41"/>
        <v>11</v>
      </c>
      <c r="E2650" t="s">
        <v>330</v>
      </c>
      <c r="F2650" t="s">
        <v>456</v>
      </c>
      <c r="G2650" s="5">
        <v>12</v>
      </c>
    </row>
    <row r="2651" spans="1:7" x14ac:dyDescent="0.2">
      <c r="A2651" t="s">
        <v>659</v>
      </c>
      <c r="B2651" t="s">
        <v>660</v>
      </c>
      <c r="C2651" t="s">
        <v>674</v>
      </c>
      <c r="D2651" t="str">
        <f t="shared" si="41"/>
        <v>11</v>
      </c>
      <c r="E2651" t="s">
        <v>331</v>
      </c>
      <c r="F2651" t="s">
        <v>456</v>
      </c>
      <c r="G2651" s="5">
        <v>7</v>
      </c>
    </row>
    <row r="2652" spans="1:7" x14ac:dyDescent="0.2">
      <c r="A2652" t="s">
        <v>659</v>
      </c>
      <c r="B2652" t="s">
        <v>660</v>
      </c>
      <c r="C2652" t="s">
        <v>674</v>
      </c>
      <c r="D2652" t="str">
        <f t="shared" si="41"/>
        <v>11</v>
      </c>
      <c r="E2652" t="s">
        <v>332</v>
      </c>
      <c r="F2652" t="s">
        <v>456</v>
      </c>
      <c r="G2652" s="5">
        <v>2</v>
      </c>
    </row>
    <row r="2653" spans="1:7" x14ac:dyDescent="0.2">
      <c r="A2653" t="s">
        <v>659</v>
      </c>
      <c r="B2653" t="s">
        <v>660</v>
      </c>
      <c r="C2653" t="s">
        <v>674</v>
      </c>
      <c r="D2653" t="str">
        <f t="shared" si="41"/>
        <v>11</v>
      </c>
      <c r="E2653" t="s">
        <v>333</v>
      </c>
      <c r="F2653" t="s">
        <v>456</v>
      </c>
      <c r="G2653" s="5">
        <v>20</v>
      </c>
    </row>
    <row r="2654" spans="1:7" x14ac:dyDescent="0.2">
      <c r="A2654" t="s">
        <v>659</v>
      </c>
      <c r="B2654" t="s">
        <v>660</v>
      </c>
      <c r="C2654" t="s">
        <v>674</v>
      </c>
      <c r="D2654" t="str">
        <f t="shared" si="41"/>
        <v>11</v>
      </c>
      <c r="E2654" t="s">
        <v>334</v>
      </c>
      <c r="F2654" t="s">
        <v>456</v>
      </c>
      <c r="G2654" s="5">
        <v>5</v>
      </c>
    </row>
    <row r="2655" spans="1:7" x14ac:dyDescent="0.2">
      <c r="A2655" t="s">
        <v>659</v>
      </c>
      <c r="B2655" t="s">
        <v>660</v>
      </c>
      <c r="C2655" t="s">
        <v>674</v>
      </c>
      <c r="D2655" t="str">
        <f t="shared" si="41"/>
        <v>11</v>
      </c>
      <c r="E2655" t="s">
        <v>474</v>
      </c>
      <c r="F2655" t="s">
        <v>456</v>
      </c>
      <c r="G2655" s="5">
        <v>20</v>
      </c>
    </row>
    <row r="2656" spans="1:7" x14ac:dyDescent="0.2">
      <c r="A2656" t="s">
        <v>659</v>
      </c>
      <c r="B2656" t="s">
        <v>660</v>
      </c>
      <c r="C2656" t="s">
        <v>674</v>
      </c>
      <c r="D2656" t="str">
        <f t="shared" si="41"/>
        <v>11</v>
      </c>
      <c r="E2656" t="s">
        <v>620</v>
      </c>
      <c r="F2656" t="s">
        <v>456</v>
      </c>
      <c r="G2656" s="5">
        <v>2715</v>
      </c>
    </row>
    <row r="2657" spans="1:7" x14ac:dyDescent="0.2">
      <c r="A2657" t="s">
        <v>659</v>
      </c>
      <c r="B2657" t="s">
        <v>660</v>
      </c>
      <c r="C2657" t="s">
        <v>674</v>
      </c>
      <c r="D2657" t="str">
        <f t="shared" si="41"/>
        <v>12</v>
      </c>
      <c r="E2657" t="s">
        <v>336</v>
      </c>
      <c r="F2657" t="s">
        <v>456</v>
      </c>
      <c r="G2657" s="5">
        <v>200</v>
      </c>
    </row>
    <row r="2658" spans="1:7" x14ac:dyDescent="0.2">
      <c r="A2658" t="s">
        <v>659</v>
      </c>
      <c r="B2658" t="s">
        <v>660</v>
      </c>
      <c r="C2658" t="s">
        <v>674</v>
      </c>
      <c r="D2658" t="str">
        <f t="shared" si="41"/>
        <v>14</v>
      </c>
      <c r="E2658" t="s">
        <v>337</v>
      </c>
      <c r="F2658" t="s">
        <v>456</v>
      </c>
      <c r="G2658" s="5">
        <v>170</v>
      </c>
    </row>
    <row r="2659" spans="1:7" x14ac:dyDescent="0.2">
      <c r="A2659" t="s">
        <v>659</v>
      </c>
      <c r="B2659" t="s">
        <v>660</v>
      </c>
      <c r="C2659" t="s">
        <v>674</v>
      </c>
      <c r="D2659" t="str">
        <f t="shared" si="41"/>
        <v>17</v>
      </c>
      <c r="E2659" t="s">
        <v>339</v>
      </c>
      <c r="F2659" t="s">
        <v>456</v>
      </c>
      <c r="G2659" s="5">
        <v>-170</v>
      </c>
    </row>
    <row r="2660" spans="1:7" x14ac:dyDescent="0.2">
      <c r="A2660" t="s">
        <v>659</v>
      </c>
      <c r="B2660" t="s">
        <v>660</v>
      </c>
      <c r="C2660" t="s">
        <v>675</v>
      </c>
      <c r="D2660" t="str">
        <f t="shared" si="41"/>
        <v>10</v>
      </c>
      <c r="E2660" t="s">
        <v>320</v>
      </c>
      <c r="F2660" t="s">
        <v>456</v>
      </c>
      <c r="G2660" s="5">
        <v>2850</v>
      </c>
    </row>
    <row r="2661" spans="1:7" x14ac:dyDescent="0.2">
      <c r="A2661" t="s">
        <v>659</v>
      </c>
      <c r="B2661" t="s">
        <v>660</v>
      </c>
      <c r="C2661" t="s">
        <v>675</v>
      </c>
      <c r="D2661" t="str">
        <f t="shared" si="41"/>
        <v>10</v>
      </c>
      <c r="E2661" t="s">
        <v>324</v>
      </c>
      <c r="F2661" t="s">
        <v>456</v>
      </c>
      <c r="G2661" s="5">
        <v>456</v>
      </c>
    </row>
    <row r="2662" spans="1:7" x14ac:dyDescent="0.2">
      <c r="A2662" t="s">
        <v>659</v>
      </c>
      <c r="B2662" t="s">
        <v>660</v>
      </c>
      <c r="C2662" t="s">
        <v>675</v>
      </c>
      <c r="D2662" t="str">
        <f t="shared" si="41"/>
        <v>10</v>
      </c>
      <c r="E2662" t="s">
        <v>326</v>
      </c>
      <c r="F2662" t="s">
        <v>456</v>
      </c>
      <c r="G2662" s="5">
        <v>466</v>
      </c>
    </row>
    <row r="2663" spans="1:7" x14ac:dyDescent="0.2">
      <c r="A2663" t="s">
        <v>659</v>
      </c>
      <c r="B2663" t="s">
        <v>660</v>
      </c>
      <c r="C2663" t="s">
        <v>675</v>
      </c>
      <c r="D2663" t="str">
        <f t="shared" si="41"/>
        <v>11</v>
      </c>
      <c r="E2663" t="s">
        <v>330</v>
      </c>
      <c r="F2663" t="s">
        <v>456</v>
      </c>
      <c r="G2663" s="5">
        <v>24</v>
      </c>
    </row>
    <row r="2664" spans="1:7" x14ac:dyDescent="0.2">
      <c r="A2664" t="s">
        <v>659</v>
      </c>
      <c r="B2664" t="s">
        <v>660</v>
      </c>
      <c r="C2664" t="s">
        <v>675</v>
      </c>
      <c r="D2664" t="str">
        <f t="shared" si="41"/>
        <v>11</v>
      </c>
      <c r="E2664" t="s">
        <v>331</v>
      </c>
      <c r="F2664" t="s">
        <v>456</v>
      </c>
      <c r="G2664" s="5">
        <v>8</v>
      </c>
    </row>
    <row r="2665" spans="1:7" x14ac:dyDescent="0.2">
      <c r="A2665" t="s">
        <v>659</v>
      </c>
      <c r="B2665" t="s">
        <v>660</v>
      </c>
      <c r="C2665" t="s">
        <v>675</v>
      </c>
      <c r="D2665" t="str">
        <f t="shared" si="41"/>
        <v>11</v>
      </c>
      <c r="E2665" t="s">
        <v>332</v>
      </c>
      <c r="F2665" t="s">
        <v>456</v>
      </c>
      <c r="G2665" s="5">
        <v>2</v>
      </c>
    </row>
    <row r="2666" spans="1:7" x14ac:dyDescent="0.2">
      <c r="A2666" t="s">
        <v>659</v>
      </c>
      <c r="B2666" t="s">
        <v>660</v>
      </c>
      <c r="C2666" t="s">
        <v>675</v>
      </c>
      <c r="D2666" t="str">
        <f t="shared" si="41"/>
        <v>11</v>
      </c>
      <c r="E2666" t="s">
        <v>492</v>
      </c>
      <c r="F2666" t="s">
        <v>456</v>
      </c>
      <c r="G2666" s="5">
        <v>4</v>
      </c>
    </row>
    <row r="2667" spans="1:7" x14ac:dyDescent="0.2">
      <c r="A2667" t="s">
        <v>659</v>
      </c>
      <c r="B2667" t="s">
        <v>660</v>
      </c>
      <c r="C2667" t="s">
        <v>675</v>
      </c>
      <c r="D2667" t="str">
        <f t="shared" si="41"/>
        <v>12</v>
      </c>
      <c r="E2667" t="s">
        <v>336</v>
      </c>
      <c r="F2667" t="s">
        <v>456</v>
      </c>
      <c r="G2667" s="5">
        <v>2</v>
      </c>
    </row>
    <row r="2668" spans="1:7" x14ac:dyDescent="0.2">
      <c r="A2668" t="s">
        <v>659</v>
      </c>
      <c r="B2668" t="s">
        <v>660</v>
      </c>
      <c r="C2668" t="s">
        <v>675</v>
      </c>
      <c r="D2668" t="str">
        <f t="shared" si="41"/>
        <v>12</v>
      </c>
      <c r="E2668" t="s">
        <v>606</v>
      </c>
      <c r="F2668" t="s">
        <v>456</v>
      </c>
      <c r="G2668" s="5">
        <v>3</v>
      </c>
    </row>
    <row r="2669" spans="1:7" x14ac:dyDescent="0.2">
      <c r="A2669" t="s">
        <v>659</v>
      </c>
      <c r="B2669" t="s">
        <v>660</v>
      </c>
      <c r="C2669" t="s">
        <v>675</v>
      </c>
      <c r="D2669" t="str">
        <f t="shared" si="41"/>
        <v>12</v>
      </c>
      <c r="E2669" t="s">
        <v>361</v>
      </c>
      <c r="F2669" t="s">
        <v>456</v>
      </c>
      <c r="G2669" s="5">
        <v>15</v>
      </c>
    </row>
    <row r="2670" spans="1:7" x14ac:dyDescent="0.2">
      <c r="A2670" t="s">
        <v>659</v>
      </c>
      <c r="B2670" t="s">
        <v>660</v>
      </c>
      <c r="C2670" t="s">
        <v>675</v>
      </c>
      <c r="D2670" t="str">
        <f t="shared" si="41"/>
        <v>14</v>
      </c>
      <c r="E2670" t="s">
        <v>337</v>
      </c>
      <c r="F2670" t="s">
        <v>456</v>
      </c>
      <c r="G2670" s="5">
        <v>8</v>
      </c>
    </row>
    <row r="2671" spans="1:7" x14ac:dyDescent="0.2">
      <c r="A2671" t="s">
        <v>659</v>
      </c>
      <c r="B2671" t="s">
        <v>660</v>
      </c>
      <c r="C2671" t="s">
        <v>675</v>
      </c>
      <c r="D2671" t="str">
        <f t="shared" si="41"/>
        <v>17</v>
      </c>
      <c r="E2671" t="s">
        <v>339</v>
      </c>
      <c r="F2671" t="s">
        <v>456</v>
      </c>
      <c r="G2671" s="5">
        <v>-8</v>
      </c>
    </row>
    <row r="2672" spans="1:7" x14ac:dyDescent="0.2">
      <c r="A2672" t="s">
        <v>659</v>
      </c>
      <c r="B2672" t="s">
        <v>660</v>
      </c>
      <c r="C2672" t="s">
        <v>676</v>
      </c>
      <c r="D2672" t="str">
        <f t="shared" si="41"/>
        <v>10</v>
      </c>
      <c r="E2672" t="s">
        <v>320</v>
      </c>
      <c r="F2672" t="s">
        <v>456</v>
      </c>
      <c r="G2672" s="5">
        <v>1094</v>
      </c>
    </row>
    <row r="2673" spans="1:7" x14ac:dyDescent="0.2">
      <c r="A2673" t="s">
        <v>659</v>
      </c>
      <c r="B2673" t="s">
        <v>660</v>
      </c>
      <c r="C2673" t="s">
        <v>676</v>
      </c>
      <c r="D2673" t="str">
        <f t="shared" si="41"/>
        <v>10</v>
      </c>
      <c r="E2673" t="s">
        <v>324</v>
      </c>
      <c r="F2673" t="s">
        <v>456</v>
      </c>
      <c r="G2673" s="5">
        <v>175</v>
      </c>
    </row>
    <row r="2674" spans="1:7" x14ac:dyDescent="0.2">
      <c r="A2674" t="s">
        <v>659</v>
      </c>
      <c r="B2674" t="s">
        <v>660</v>
      </c>
      <c r="C2674" t="s">
        <v>676</v>
      </c>
      <c r="D2674" t="str">
        <f t="shared" si="41"/>
        <v>10</v>
      </c>
      <c r="E2674" t="s">
        <v>326</v>
      </c>
      <c r="F2674" t="s">
        <v>456</v>
      </c>
      <c r="G2674" s="5">
        <v>179</v>
      </c>
    </row>
    <row r="2675" spans="1:7" x14ac:dyDescent="0.2">
      <c r="A2675" t="s">
        <v>659</v>
      </c>
      <c r="B2675" t="s">
        <v>660</v>
      </c>
      <c r="C2675" t="s">
        <v>676</v>
      </c>
      <c r="D2675" t="str">
        <f t="shared" si="41"/>
        <v>11</v>
      </c>
      <c r="E2675" t="s">
        <v>330</v>
      </c>
      <c r="F2675" t="s">
        <v>456</v>
      </c>
      <c r="G2675" s="5">
        <v>10</v>
      </c>
    </row>
    <row r="2676" spans="1:7" x14ac:dyDescent="0.2">
      <c r="A2676" t="s">
        <v>659</v>
      </c>
      <c r="B2676" t="s">
        <v>660</v>
      </c>
      <c r="C2676" t="s">
        <v>676</v>
      </c>
      <c r="D2676" t="str">
        <f t="shared" si="41"/>
        <v>11</v>
      </c>
      <c r="E2676" t="s">
        <v>331</v>
      </c>
      <c r="F2676" t="s">
        <v>456</v>
      </c>
      <c r="G2676" s="5">
        <v>4</v>
      </c>
    </row>
    <row r="2677" spans="1:7" x14ac:dyDescent="0.2">
      <c r="A2677" t="s">
        <v>659</v>
      </c>
      <c r="B2677" t="s">
        <v>660</v>
      </c>
      <c r="C2677" t="s">
        <v>676</v>
      </c>
      <c r="D2677" t="str">
        <f t="shared" si="41"/>
        <v>12</v>
      </c>
      <c r="E2677" t="s">
        <v>606</v>
      </c>
      <c r="F2677" t="s">
        <v>456</v>
      </c>
      <c r="G2677" s="5">
        <v>2</v>
      </c>
    </row>
    <row r="2678" spans="1:7" x14ac:dyDescent="0.2">
      <c r="A2678" t="s">
        <v>659</v>
      </c>
      <c r="B2678" t="s">
        <v>660</v>
      </c>
      <c r="C2678" t="s">
        <v>676</v>
      </c>
      <c r="D2678" t="str">
        <f t="shared" si="41"/>
        <v>17</v>
      </c>
      <c r="E2678" t="s">
        <v>363</v>
      </c>
      <c r="F2678" t="s">
        <v>456</v>
      </c>
      <c r="G2678" s="5">
        <v>-190</v>
      </c>
    </row>
    <row r="2679" spans="1:7" x14ac:dyDescent="0.2">
      <c r="A2679" t="s">
        <v>659</v>
      </c>
      <c r="B2679" t="s">
        <v>660</v>
      </c>
      <c r="C2679" t="s">
        <v>676</v>
      </c>
      <c r="D2679" t="str">
        <f t="shared" si="41"/>
        <v>17</v>
      </c>
      <c r="E2679" t="s">
        <v>355</v>
      </c>
      <c r="F2679" t="s">
        <v>456</v>
      </c>
      <c r="G2679" s="5">
        <v>-190</v>
      </c>
    </row>
    <row r="2680" spans="1:7" x14ac:dyDescent="0.2">
      <c r="A2680" t="s">
        <v>659</v>
      </c>
      <c r="B2680" t="s">
        <v>660</v>
      </c>
      <c r="C2680" t="s">
        <v>677</v>
      </c>
      <c r="D2680" t="str">
        <f t="shared" si="41"/>
        <v>10</v>
      </c>
      <c r="E2680" t="s">
        <v>320</v>
      </c>
      <c r="F2680" t="s">
        <v>456</v>
      </c>
      <c r="G2680" s="5">
        <v>250</v>
      </c>
    </row>
    <row r="2681" spans="1:7" x14ac:dyDescent="0.2">
      <c r="A2681" t="s">
        <v>659</v>
      </c>
      <c r="B2681" t="s">
        <v>660</v>
      </c>
      <c r="C2681" t="s">
        <v>677</v>
      </c>
      <c r="D2681" t="str">
        <f t="shared" si="41"/>
        <v>10</v>
      </c>
      <c r="E2681" t="s">
        <v>324</v>
      </c>
      <c r="F2681" t="s">
        <v>456</v>
      </c>
      <c r="G2681" s="5">
        <v>40</v>
      </c>
    </row>
    <row r="2682" spans="1:7" x14ac:dyDescent="0.2">
      <c r="A2682" t="s">
        <v>659</v>
      </c>
      <c r="B2682" t="s">
        <v>660</v>
      </c>
      <c r="C2682" t="s">
        <v>677</v>
      </c>
      <c r="D2682" t="str">
        <f t="shared" si="41"/>
        <v>10</v>
      </c>
      <c r="E2682" t="s">
        <v>326</v>
      </c>
      <c r="F2682" t="s">
        <v>456</v>
      </c>
      <c r="G2682" s="5">
        <v>41</v>
      </c>
    </row>
    <row r="2683" spans="1:7" x14ac:dyDescent="0.2">
      <c r="A2683" t="s">
        <v>659</v>
      </c>
      <c r="B2683" t="s">
        <v>660</v>
      </c>
      <c r="C2683" t="s">
        <v>677</v>
      </c>
      <c r="D2683" t="str">
        <f t="shared" si="41"/>
        <v>11</v>
      </c>
      <c r="E2683" t="s">
        <v>344</v>
      </c>
      <c r="F2683" t="s">
        <v>456</v>
      </c>
      <c r="G2683" s="5">
        <v>2</v>
      </c>
    </row>
    <row r="2684" spans="1:7" x14ac:dyDescent="0.2">
      <c r="A2684" t="s">
        <v>659</v>
      </c>
      <c r="B2684" t="s">
        <v>660</v>
      </c>
      <c r="C2684" t="s">
        <v>677</v>
      </c>
      <c r="D2684" t="str">
        <f t="shared" si="41"/>
        <v>11</v>
      </c>
      <c r="E2684" t="s">
        <v>491</v>
      </c>
      <c r="F2684" t="s">
        <v>456</v>
      </c>
      <c r="G2684" s="5">
        <v>2</v>
      </c>
    </row>
    <row r="2685" spans="1:7" x14ac:dyDescent="0.2">
      <c r="A2685" t="s">
        <v>659</v>
      </c>
      <c r="B2685" t="s">
        <v>660</v>
      </c>
      <c r="C2685" t="s">
        <v>677</v>
      </c>
      <c r="D2685" t="str">
        <f t="shared" si="41"/>
        <v>11</v>
      </c>
      <c r="E2685" t="s">
        <v>605</v>
      </c>
      <c r="F2685" t="s">
        <v>456</v>
      </c>
      <c r="G2685" s="5">
        <v>600</v>
      </c>
    </row>
    <row r="2686" spans="1:7" x14ac:dyDescent="0.2">
      <c r="A2686" t="s">
        <v>659</v>
      </c>
      <c r="B2686" t="s">
        <v>660</v>
      </c>
      <c r="C2686" t="s">
        <v>677</v>
      </c>
      <c r="D2686" t="str">
        <f t="shared" si="41"/>
        <v>11</v>
      </c>
      <c r="E2686" t="s">
        <v>328</v>
      </c>
      <c r="F2686" t="s">
        <v>456</v>
      </c>
      <c r="G2686" s="5">
        <v>10</v>
      </c>
    </row>
    <row r="2687" spans="1:7" x14ac:dyDescent="0.2">
      <c r="A2687" t="s">
        <v>659</v>
      </c>
      <c r="B2687" t="s">
        <v>660</v>
      </c>
      <c r="C2687" t="s">
        <v>677</v>
      </c>
      <c r="D2687" t="str">
        <f t="shared" si="41"/>
        <v>11</v>
      </c>
      <c r="E2687" t="s">
        <v>427</v>
      </c>
      <c r="F2687" t="s">
        <v>456</v>
      </c>
      <c r="G2687" s="5">
        <v>2</v>
      </c>
    </row>
    <row r="2688" spans="1:7" x14ac:dyDescent="0.2">
      <c r="A2688" t="s">
        <v>659</v>
      </c>
      <c r="B2688" t="s">
        <v>660</v>
      </c>
      <c r="C2688" t="s">
        <v>677</v>
      </c>
      <c r="D2688" t="str">
        <f t="shared" si="41"/>
        <v>11</v>
      </c>
      <c r="E2688" t="s">
        <v>329</v>
      </c>
      <c r="F2688" t="s">
        <v>456</v>
      </c>
      <c r="G2688" s="5">
        <v>7</v>
      </c>
    </row>
    <row r="2689" spans="1:7" x14ac:dyDescent="0.2">
      <c r="A2689" t="s">
        <v>659</v>
      </c>
      <c r="B2689" t="s">
        <v>660</v>
      </c>
      <c r="C2689" t="s">
        <v>677</v>
      </c>
      <c r="D2689" t="str">
        <f t="shared" si="41"/>
        <v>11</v>
      </c>
      <c r="E2689" t="s">
        <v>330</v>
      </c>
      <c r="F2689" t="s">
        <v>456</v>
      </c>
      <c r="G2689" s="5">
        <v>6</v>
      </c>
    </row>
    <row r="2690" spans="1:7" x14ac:dyDescent="0.2">
      <c r="A2690" t="s">
        <v>659</v>
      </c>
      <c r="B2690" t="s">
        <v>660</v>
      </c>
      <c r="C2690" t="s">
        <v>677</v>
      </c>
      <c r="D2690" t="str">
        <f t="shared" si="41"/>
        <v>11</v>
      </c>
      <c r="E2690" t="s">
        <v>333</v>
      </c>
      <c r="F2690" t="s">
        <v>456</v>
      </c>
      <c r="G2690" s="5">
        <v>3</v>
      </c>
    </row>
    <row r="2691" spans="1:7" x14ac:dyDescent="0.2">
      <c r="A2691" t="s">
        <v>659</v>
      </c>
      <c r="B2691" t="s">
        <v>660</v>
      </c>
      <c r="C2691" t="s">
        <v>677</v>
      </c>
      <c r="D2691" t="str">
        <f t="shared" ref="D2691:D2754" si="42">LEFT(E2691,2)</f>
        <v>12</v>
      </c>
      <c r="E2691" t="s">
        <v>606</v>
      </c>
      <c r="F2691" t="s">
        <v>456</v>
      </c>
      <c r="G2691" s="5">
        <v>15</v>
      </c>
    </row>
    <row r="2692" spans="1:7" x14ac:dyDescent="0.2">
      <c r="A2692" t="s">
        <v>659</v>
      </c>
      <c r="B2692" t="s">
        <v>660</v>
      </c>
      <c r="C2692" t="s">
        <v>677</v>
      </c>
      <c r="D2692" t="str">
        <f t="shared" si="42"/>
        <v>14</v>
      </c>
      <c r="E2692" t="s">
        <v>337</v>
      </c>
      <c r="F2692" t="s">
        <v>456</v>
      </c>
      <c r="G2692" s="5">
        <v>160</v>
      </c>
    </row>
    <row r="2693" spans="1:7" x14ac:dyDescent="0.2">
      <c r="A2693" t="s">
        <v>659</v>
      </c>
      <c r="B2693" t="s">
        <v>660</v>
      </c>
      <c r="C2693" t="s">
        <v>677</v>
      </c>
      <c r="D2693" t="str">
        <f t="shared" si="42"/>
        <v>16</v>
      </c>
      <c r="E2693" t="s">
        <v>382</v>
      </c>
      <c r="F2693" t="s">
        <v>456</v>
      </c>
      <c r="G2693" s="5">
        <v>-1200</v>
      </c>
    </row>
    <row r="2694" spans="1:7" x14ac:dyDescent="0.2">
      <c r="A2694" t="s">
        <v>659</v>
      </c>
      <c r="B2694" t="s">
        <v>660</v>
      </c>
      <c r="C2694" t="s">
        <v>677</v>
      </c>
      <c r="D2694" t="str">
        <f t="shared" si="42"/>
        <v>17</v>
      </c>
      <c r="E2694" t="s">
        <v>339</v>
      </c>
      <c r="F2694" t="s">
        <v>456</v>
      </c>
      <c r="G2694" s="5">
        <v>-160</v>
      </c>
    </row>
    <row r="2695" spans="1:7" x14ac:dyDescent="0.2">
      <c r="A2695" t="s">
        <v>659</v>
      </c>
      <c r="B2695" t="s">
        <v>660</v>
      </c>
      <c r="C2695" t="s">
        <v>678</v>
      </c>
      <c r="D2695" t="str">
        <f t="shared" si="42"/>
        <v>10</v>
      </c>
      <c r="E2695" t="s">
        <v>320</v>
      </c>
      <c r="F2695" t="s">
        <v>456</v>
      </c>
      <c r="G2695" s="5">
        <v>3400</v>
      </c>
    </row>
    <row r="2696" spans="1:7" x14ac:dyDescent="0.2">
      <c r="A2696" t="s">
        <v>659</v>
      </c>
      <c r="B2696" t="s">
        <v>660</v>
      </c>
      <c r="C2696" t="s">
        <v>678</v>
      </c>
      <c r="D2696" t="str">
        <f t="shared" si="42"/>
        <v>10</v>
      </c>
      <c r="E2696" t="s">
        <v>593</v>
      </c>
      <c r="F2696" t="s">
        <v>456</v>
      </c>
      <c r="G2696" s="5">
        <v>239</v>
      </c>
    </row>
    <row r="2697" spans="1:7" x14ac:dyDescent="0.2">
      <c r="A2697" t="s">
        <v>659</v>
      </c>
      <c r="B2697" t="s">
        <v>660</v>
      </c>
      <c r="C2697" t="s">
        <v>678</v>
      </c>
      <c r="D2697" t="str">
        <f t="shared" si="42"/>
        <v>10</v>
      </c>
      <c r="E2697" t="s">
        <v>609</v>
      </c>
      <c r="F2697" t="s">
        <v>456</v>
      </c>
      <c r="G2697" s="5">
        <v>19</v>
      </c>
    </row>
    <row r="2698" spans="1:7" x14ac:dyDescent="0.2">
      <c r="A2698" t="s">
        <v>659</v>
      </c>
      <c r="B2698" t="s">
        <v>660</v>
      </c>
      <c r="C2698" t="s">
        <v>678</v>
      </c>
      <c r="D2698" t="str">
        <f t="shared" si="42"/>
        <v>10</v>
      </c>
      <c r="E2698" t="s">
        <v>324</v>
      </c>
      <c r="F2698" t="s">
        <v>456</v>
      </c>
      <c r="G2698" s="5">
        <v>585</v>
      </c>
    </row>
    <row r="2699" spans="1:7" x14ac:dyDescent="0.2">
      <c r="A2699" t="s">
        <v>659</v>
      </c>
      <c r="B2699" t="s">
        <v>660</v>
      </c>
      <c r="C2699" t="s">
        <v>678</v>
      </c>
      <c r="D2699" t="str">
        <f t="shared" si="42"/>
        <v>10</v>
      </c>
      <c r="E2699" t="s">
        <v>326</v>
      </c>
      <c r="F2699" t="s">
        <v>456</v>
      </c>
      <c r="G2699" s="5">
        <v>598</v>
      </c>
    </row>
    <row r="2700" spans="1:7" x14ac:dyDescent="0.2">
      <c r="A2700" t="s">
        <v>659</v>
      </c>
      <c r="B2700" t="s">
        <v>660</v>
      </c>
      <c r="C2700" t="s">
        <v>678</v>
      </c>
      <c r="D2700" t="str">
        <f t="shared" si="42"/>
        <v>11</v>
      </c>
      <c r="E2700" t="s">
        <v>330</v>
      </c>
      <c r="F2700" t="s">
        <v>456</v>
      </c>
      <c r="G2700" s="5">
        <v>30</v>
      </c>
    </row>
    <row r="2701" spans="1:7" x14ac:dyDescent="0.2">
      <c r="A2701" t="s">
        <v>659</v>
      </c>
      <c r="B2701" t="s">
        <v>660</v>
      </c>
      <c r="C2701" t="s">
        <v>678</v>
      </c>
      <c r="D2701" t="str">
        <f t="shared" si="42"/>
        <v>11</v>
      </c>
      <c r="E2701" t="s">
        <v>331</v>
      </c>
      <c r="F2701" t="s">
        <v>456</v>
      </c>
      <c r="G2701" s="5">
        <v>10</v>
      </c>
    </row>
    <row r="2702" spans="1:7" x14ac:dyDescent="0.2">
      <c r="A2702" t="s">
        <v>659</v>
      </c>
      <c r="B2702" t="s">
        <v>660</v>
      </c>
      <c r="C2702" t="s">
        <v>678</v>
      </c>
      <c r="D2702" t="str">
        <f t="shared" si="42"/>
        <v>11</v>
      </c>
      <c r="E2702" t="s">
        <v>332</v>
      </c>
      <c r="F2702" t="s">
        <v>456</v>
      </c>
      <c r="G2702" s="5">
        <v>2</v>
      </c>
    </row>
    <row r="2703" spans="1:7" x14ac:dyDescent="0.2">
      <c r="A2703" t="s">
        <v>659</v>
      </c>
      <c r="B2703" t="s">
        <v>660</v>
      </c>
      <c r="C2703" t="s">
        <v>678</v>
      </c>
      <c r="D2703" t="str">
        <f t="shared" si="42"/>
        <v>11</v>
      </c>
      <c r="E2703" t="s">
        <v>492</v>
      </c>
      <c r="F2703" t="s">
        <v>456</v>
      </c>
      <c r="G2703" s="5">
        <v>3</v>
      </c>
    </row>
    <row r="2704" spans="1:7" x14ac:dyDescent="0.2">
      <c r="A2704" t="s">
        <v>659</v>
      </c>
      <c r="B2704" t="s">
        <v>660</v>
      </c>
      <c r="C2704" t="s">
        <v>678</v>
      </c>
      <c r="D2704" t="str">
        <f t="shared" si="42"/>
        <v>11</v>
      </c>
      <c r="E2704" t="s">
        <v>474</v>
      </c>
      <c r="F2704" t="s">
        <v>456</v>
      </c>
      <c r="G2704" s="5">
        <v>15</v>
      </c>
    </row>
    <row r="2705" spans="1:7" x14ac:dyDescent="0.2">
      <c r="A2705" t="s">
        <v>659</v>
      </c>
      <c r="B2705" t="s">
        <v>660</v>
      </c>
      <c r="C2705" t="s">
        <v>678</v>
      </c>
      <c r="D2705" t="str">
        <f t="shared" si="42"/>
        <v>11</v>
      </c>
      <c r="E2705" t="s">
        <v>347</v>
      </c>
      <c r="F2705" t="s">
        <v>456</v>
      </c>
      <c r="G2705" s="5">
        <v>60</v>
      </c>
    </row>
    <row r="2706" spans="1:7" x14ac:dyDescent="0.2">
      <c r="A2706" t="s">
        <v>659</v>
      </c>
      <c r="B2706" t="s">
        <v>660</v>
      </c>
      <c r="C2706" t="s">
        <v>678</v>
      </c>
      <c r="D2706" t="str">
        <f t="shared" si="42"/>
        <v>12</v>
      </c>
      <c r="E2706" t="s">
        <v>336</v>
      </c>
      <c r="F2706" t="s">
        <v>456</v>
      </c>
      <c r="G2706" s="5">
        <v>16</v>
      </c>
    </row>
    <row r="2707" spans="1:7" x14ac:dyDescent="0.2">
      <c r="A2707" t="s">
        <v>659</v>
      </c>
      <c r="B2707" t="s">
        <v>660</v>
      </c>
      <c r="C2707" t="s">
        <v>678</v>
      </c>
      <c r="D2707" t="str">
        <f t="shared" si="42"/>
        <v>12</v>
      </c>
      <c r="E2707" t="s">
        <v>606</v>
      </c>
      <c r="F2707" t="s">
        <v>456</v>
      </c>
      <c r="G2707" s="5">
        <v>25</v>
      </c>
    </row>
    <row r="2708" spans="1:7" x14ac:dyDescent="0.2">
      <c r="A2708" t="s">
        <v>659</v>
      </c>
      <c r="B2708" t="s">
        <v>660</v>
      </c>
      <c r="C2708" t="s">
        <v>678</v>
      </c>
      <c r="D2708" t="str">
        <f t="shared" si="42"/>
        <v>12</v>
      </c>
      <c r="E2708" t="s">
        <v>361</v>
      </c>
      <c r="F2708" t="s">
        <v>456</v>
      </c>
      <c r="G2708" s="5">
        <v>15</v>
      </c>
    </row>
    <row r="2709" spans="1:7" x14ac:dyDescent="0.2">
      <c r="A2709" t="s">
        <v>659</v>
      </c>
      <c r="B2709" t="s">
        <v>660</v>
      </c>
      <c r="C2709" t="s">
        <v>678</v>
      </c>
      <c r="D2709" t="str">
        <f t="shared" si="42"/>
        <v>14</v>
      </c>
      <c r="E2709" t="s">
        <v>337</v>
      </c>
      <c r="F2709" t="s">
        <v>456</v>
      </c>
      <c r="G2709" s="5">
        <v>5</v>
      </c>
    </row>
    <row r="2710" spans="1:7" x14ac:dyDescent="0.2">
      <c r="A2710" t="s">
        <v>659</v>
      </c>
      <c r="B2710" t="s">
        <v>660</v>
      </c>
      <c r="C2710" t="s">
        <v>678</v>
      </c>
      <c r="D2710" t="str">
        <f t="shared" si="42"/>
        <v>17</v>
      </c>
      <c r="E2710" t="s">
        <v>339</v>
      </c>
      <c r="F2710" t="s">
        <v>456</v>
      </c>
      <c r="G2710" s="5">
        <v>-5</v>
      </c>
    </row>
    <row r="2711" spans="1:7" x14ac:dyDescent="0.2">
      <c r="A2711" t="s">
        <v>659</v>
      </c>
      <c r="B2711" t="s">
        <v>660</v>
      </c>
      <c r="C2711" t="s">
        <v>678</v>
      </c>
      <c r="D2711" t="str">
        <f t="shared" si="42"/>
        <v>19</v>
      </c>
      <c r="E2711" t="s">
        <v>475</v>
      </c>
      <c r="F2711" t="s">
        <v>456</v>
      </c>
      <c r="G2711" s="5">
        <v>-1190</v>
      </c>
    </row>
    <row r="2712" spans="1:7" x14ac:dyDescent="0.2">
      <c r="A2712" t="s">
        <v>659</v>
      </c>
      <c r="B2712" t="s">
        <v>660</v>
      </c>
      <c r="C2712" t="s">
        <v>679</v>
      </c>
      <c r="D2712" t="str">
        <f t="shared" si="42"/>
        <v>10</v>
      </c>
      <c r="E2712" t="s">
        <v>320</v>
      </c>
      <c r="F2712" t="s">
        <v>456</v>
      </c>
      <c r="G2712" s="5">
        <v>3640</v>
      </c>
    </row>
    <row r="2713" spans="1:7" x14ac:dyDescent="0.2">
      <c r="A2713" t="s">
        <v>659</v>
      </c>
      <c r="B2713" t="s">
        <v>660</v>
      </c>
      <c r="C2713" t="s">
        <v>679</v>
      </c>
      <c r="D2713" t="str">
        <f t="shared" si="42"/>
        <v>10</v>
      </c>
      <c r="E2713" t="s">
        <v>593</v>
      </c>
      <c r="F2713" t="s">
        <v>456</v>
      </c>
      <c r="G2713" s="5">
        <v>328</v>
      </c>
    </row>
    <row r="2714" spans="1:7" x14ac:dyDescent="0.2">
      <c r="A2714" t="s">
        <v>659</v>
      </c>
      <c r="B2714" t="s">
        <v>660</v>
      </c>
      <c r="C2714" t="s">
        <v>679</v>
      </c>
      <c r="D2714" t="str">
        <f t="shared" si="42"/>
        <v>10</v>
      </c>
      <c r="E2714" t="s">
        <v>324</v>
      </c>
      <c r="F2714" t="s">
        <v>456</v>
      </c>
      <c r="G2714" s="5">
        <v>634</v>
      </c>
    </row>
    <row r="2715" spans="1:7" x14ac:dyDescent="0.2">
      <c r="A2715" t="s">
        <v>659</v>
      </c>
      <c r="B2715" t="s">
        <v>660</v>
      </c>
      <c r="C2715" t="s">
        <v>679</v>
      </c>
      <c r="D2715" t="str">
        <f t="shared" si="42"/>
        <v>10</v>
      </c>
      <c r="E2715" t="s">
        <v>326</v>
      </c>
      <c r="F2715" t="s">
        <v>456</v>
      </c>
      <c r="G2715" s="5">
        <v>648</v>
      </c>
    </row>
    <row r="2716" spans="1:7" x14ac:dyDescent="0.2">
      <c r="A2716" t="s">
        <v>659</v>
      </c>
      <c r="B2716" t="s">
        <v>660</v>
      </c>
      <c r="C2716" t="s">
        <v>679</v>
      </c>
      <c r="D2716" t="str">
        <f t="shared" si="42"/>
        <v>11</v>
      </c>
      <c r="E2716" t="s">
        <v>489</v>
      </c>
      <c r="F2716" t="s">
        <v>456</v>
      </c>
      <c r="G2716" s="5">
        <v>1</v>
      </c>
    </row>
    <row r="2717" spans="1:7" x14ac:dyDescent="0.2">
      <c r="A2717" t="s">
        <v>659</v>
      </c>
      <c r="B2717" t="s">
        <v>660</v>
      </c>
      <c r="C2717" t="s">
        <v>679</v>
      </c>
      <c r="D2717" t="str">
        <f t="shared" si="42"/>
        <v>11</v>
      </c>
      <c r="E2717" t="s">
        <v>328</v>
      </c>
      <c r="F2717" t="s">
        <v>456</v>
      </c>
      <c r="G2717" s="5">
        <v>5</v>
      </c>
    </row>
    <row r="2718" spans="1:7" x14ac:dyDescent="0.2">
      <c r="A2718" t="s">
        <v>659</v>
      </c>
      <c r="B2718" t="s">
        <v>660</v>
      </c>
      <c r="C2718" t="s">
        <v>679</v>
      </c>
      <c r="D2718" t="str">
        <f t="shared" si="42"/>
        <v>11</v>
      </c>
      <c r="E2718" t="s">
        <v>330</v>
      </c>
      <c r="F2718" t="s">
        <v>456</v>
      </c>
      <c r="G2718" s="5">
        <v>45</v>
      </c>
    </row>
    <row r="2719" spans="1:7" x14ac:dyDescent="0.2">
      <c r="A2719" t="s">
        <v>659</v>
      </c>
      <c r="B2719" t="s">
        <v>660</v>
      </c>
      <c r="C2719" t="s">
        <v>679</v>
      </c>
      <c r="D2719" t="str">
        <f t="shared" si="42"/>
        <v>11</v>
      </c>
      <c r="E2719" t="s">
        <v>331</v>
      </c>
      <c r="F2719" t="s">
        <v>456</v>
      </c>
      <c r="G2719" s="5">
        <v>25</v>
      </c>
    </row>
    <row r="2720" spans="1:7" x14ac:dyDescent="0.2">
      <c r="A2720" t="s">
        <v>659</v>
      </c>
      <c r="B2720" t="s">
        <v>660</v>
      </c>
      <c r="C2720" t="s">
        <v>679</v>
      </c>
      <c r="D2720" t="str">
        <f t="shared" si="42"/>
        <v>11</v>
      </c>
      <c r="E2720" t="s">
        <v>332</v>
      </c>
      <c r="F2720" t="s">
        <v>456</v>
      </c>
      <c r="G2720" s="5">
        <v>5</v>
      </c>
    </row>
    <row r="2721" spans="1:7" x14ac:dyDescent="0.2">
      <c r="A2721" t="s">
        <v>659</v>
      </c>
      <c r="B2721" t="s">
        <v>660</v>
      </c>
      <c r="C2721" t="s">
        <v>679</v>
      </c>
      <c r="D2721" t="str">
        <f t="shared" si="42"/>
        <v>11</v>
      </c>
      <c r="E2721" t="s">
        <v>334</v>
      </c>
      <c r="F2721" t="s">
        <v>456</v>
      </c>
      <c r="G2721" s="5">
        <v>5</v>
      </c>
    </row>
    <row r="2722" spans="1:7" x14ac:dyDescent="0.2">
      <c r="A2722" t="s">
        <v>659</v>
      </c>
      <c r="B2722" t="s">
        <v>660</v>
      </c>
      <c r="C2722" t="s">
        <v>679</v>
      </c>
      <c r="D2722" t="str">
        <f t="shared" si="42"/>
        <v>12</v>
      </c>
      <c r="E2722" t="s">
        <v>336</v>
      </c>
      <c r="F2722" t="s">
        <v>456</v>
      </c>
      <c r="G2722" s="5">
        <v>7</v>
      </c>
    </row>
    <row r="2723" spans="1:7" x14ac:dyDescent="0.2">
      <c r="A2723" t="s">
        <v>659</v>
      </c>
      <c r="B2723" t="s">
        <v>660</v>
      </c>
      <c r="C2723" t="s">
        <v>679</v>
      </c>
      <c r="D2723" t="str">
        <f t="shared" si="42"/>
        <v>14</v>
      </c>
      <c r="E2723" t="s">
        <v>337</v>
      </c>
      <c r="F2723" t="s">
        <v>456</v>
      </c>
      <c r="G2723" s="5">
        <v>2</v>
      </c>
    </row>
    <row r="2724" spans="1:7" x14ac:dyDescent="0.2">
      <c r="A2724" t="s">
        <v>659</v>
      </c>
      <c r="B2724" t="s">
        <v>660</v>
      </c>
      <c r="C2724" t="s">
        <v>679</v>
      </c>
      <c r="D2724" t="str">
        <f t="shared" si="42"/>
        <v>17</v>
      </c>
      <c r="E2724" t="s">
        <v>363</v>
      </c>
      <c r="F2724" t="s">
        <v>456</v>
      </c>
      <c r="G2724" s="5">
        <v>-200</v>
      </c>
    </row>
    <row r="2725" spans="1:7" x14ac:dyDescent="0.2">
      <c r="A2725" t="s">
        <v>659</v>
      </c>
      <c r="B2725" t="s">
        <v>660</v>
      </c>
      <c r="C2725" t="s">
        <v>679</v>
      </c>
      <c r="D2725" t="str">
        <f t="shared" si="42"/>
        <v>17</v>
      </c>
      <c r="E2725" t="s">
        <v>339</v>
      </c>
      <c r="F2725" t="s">
        <v>456</v>
      </c>
      <c r="G2725" s="5">
        <v>-2</v>
      </c>
    </row>
    <row r="2726" spans="1:7" x14ac:dyDescent="0.2">
      <c r="A2726" t="s">
        <v>659</v>
      </c>
      <c r="B2726" t="s">
        <v>660</v>
      </c>
      <c r="C2726" t="s">
        <v>679</v>
      </c>
      <c r="D2726" t="str">
        <f t="shared" si="42"/>
        <v>19</v>
      </c>
      <c r="E2726" t="s">
        <v>475</v>
      </c>
      <c r="F2726" t="s">
        <v>456</v>
      </c>
      <c r="G2726" s="5">
        <v>-433</v>
      </c>
    </row>
    <row r="2727" spans="1:7" x14ac:dyDescent="0.2">
      <c r="A2727" t="s">
        <v>659</v>
      </c>
      <c r="B2727" t="s">
        <v>660</v>
      </c>
      <c r="C2727" t="s">
        <v>680</v>
      </c>
      <c r="D2727" t="str">
        <f t="shared" si="42"/>
        <v>10</v>
      </c>
      <c r="E2727" t="s">
        <v>320</v>
      </c>
      <c r="F2727" t="s">
        <v>456</v>
      </c>
      <c r="G2727" s="5">
        <v>845</v>
      </c>
    </row>
    <row r="2728" spans="1:7" x14ac:dyDescent="0.2">
      <c r="A2728" t="s">
        <v>659</v>
      </c>
      <c r="B2728" t="s">
        <v>660</v>
      </c>
      <c r="C2728" t="s">
        <v>680</v>
      </c>
      <c r="D2728" t="str">
        <f t="shared" si="42"/>
        <v>10</v>
      </c>
      <c r="E2728" t="s">
        <v>320</v>
      </c>
      <c r="F2728" t="s">
        <v>371</v>
      </c>
      <c r="G2728" s="5">
        <v>740</v>
      </c>
    </row>
    <row r="2729" spans="1:7" x14ac:dyDescent="0.2">
      <c r="A2729" t="s">
        <v>659</v>
      </c>
      <c r="B2729" t="s">
        <v>660</v>
      </c>
      <c r="C2729" t="s">
        <v>680</v>
      </c>
      <c r="D2729" t="str">
        <f t="shared" si="42"/>
        <v>10</v>
      </c>
      <c r="E2729" t="s">
        <v>324</v>
      </c>
      <c r="F2729" t="s">
        <v>456</v>
      </c>
      <c r="G2729" s="5">
        <v>135</v>
      </c>
    </row>
    <row r="2730" spans="1:7" x14ac:dyDescent="0.2">
      <c r="A2730" t="s">
        <v>659</v>
      </c>
      <c r="B2730" t="s">
        <v>660</v>
      </c>
      <c r="C2730" t="s">
        <v>680</v>
      </c>
      <c r="D2730" t="str">
        <f t="shared" si="42"/>
        <v>10</v>
      </c>
      <c r="E2730" t="s">
        <v>324</v>
      </c>
      <c r="F2730" t="s">
        <v>371</v>
      </c>
      <c r="G2730" s="5">
        <v>118</v>
      </c>
    </row>
    <row r="2731" spans="1:7" x14ac:dyDescent="0.2">
      <c r="A2731" t="s">
        <v>659</v>
      </c>
      <c r="B2731" t="s">
        <v>660</v>
      </c>
      <c r="C2731" t="s">
        <v>680</v>
      </c>
      <c r="D2731" t="str">
        <f t="shared" si="42"/>
        <v>10</v>
      </c>
      <c r="E2731" t="s">
        <v>326</v>
      </c>
      <c r="F2731" t="s">
        <v>456</v>
      </c>
      <c r="G2731" s="5">
        <v>138</v>
      </c>
    </row>
    <row r="2732" spans="1:7" x14ac:dyDescent="0.2">
      <c r="A2732" t="s">
        <v>659</v>
      </c>
      <c r="B2732" t="s">
        <v>660</v>
      </c>
      <c r="C2732" t="s">
        <v>680</v>
      </c>
      <c r="D2732" t="str">
        <f t="shared" si="42"/>
        <v>10</v>
      </c>
      <c r="E2732" t="s">
        <v>326</v>
      </c>
      <c r="F2732" t="s">
        <v>371</v>
      </c>
      <c r="G2732" s="5">
        <v>121</v>
      </c>
    </row>
    <row r="2733" spans="1:7" x14ac:dyDescent="0.2">
      <c r="A2733" t="s">
        <v>659</v>
      </c>
      <c r="B2733" t="s">
        <v>660</v>
      </c>
      <c r="C2733" t="s">
        <v>680</v>
      </c>
      <c r="D2733" t="str">
        <f t="shared" si="42"/>
        <v>11</v>
      </c>
      <c r="E2733" t="s">
        <v>328</v>
      </c>
      <c r="F2733" t="s">
        <v>371</v>
      </c>
      <c r="G2733" s="5">
        <v>20</v>
      </c>
    </row>
    <row r="2734" spans="1:7" x14ac:dyDescent="0.2">
      <c r="A2734" t="s">
        <v>659</v>
      </c>
      <c r="B2734" t="s">
        <v>660</v>
      </c>
      <c r="C2734" t="s">
        <v>680</v>
      </c>
      <c r="D2734" t="str">
        <f t="shared" si="42"/>
        <v>11</v>
      </c>
      <c r="E2734" t="s">
        <v>330</v>
      </c>
      <c r="F2734" t="s">
        <v>456</v>
      </c>
      <c r="G2734" s="5">
        <v>8</v>
      </c>
    </row>
    <row r="2735" spans="1:7" x14ac:dyDescent="0.2">
      <c r="A2735" t="s">
        <v>659</v>
      </c>
      <c r="B2735" t="s">
        <v>660</v>
      </c>
      <c r="C2735" t="s">
        <v>680</v>
      </c>
      <c r="D2735" t="str">
        <f t="shared" si="42"/>
        <v>11</v>
      </c>
      <c r="E2735" t="s">
        <v>330</v>
      </c>
      <c r="F2735" t="s">
        <v>371</v>
      </c>
      <c r="G2735" s="5">
        <v>8</v>
      </c>
    </row>
    <row r="2736" spans="1:7" x14ac:dyDescent="0.2">
      <c r="A2736" t="s">
        <v>659</v>
      </c>
      <c r="B2736" t="s">
        <v>660</v>
      </c>
      <c r="C2736" t="s">
        <v>680</v>
      </c>
      <c r="D2736" t="str">
        <f t="shared" si="42"/>
        <v>11</v>
      </c>
      <c r="E2736" t="s">
        <v>331</v>
      </c>
      <c r="F2736" t="s">
        <v>456</v>
      </c>
      <c r="G2736" s="5">
        <v>8</v>
      </c>
    </row>
    <row r="2737" spans="1:7" x14ac:dyDescent="0.2">
      <c r="A2737" t="s">
        <v>659</v>
      </c>
      <c r="B2737" t="s">
        <v>660</v>
      </c>
      <c r="C2737" t="s">
        <v>680</v>
      </c>
      <c r="D2737" t="str">
        <f t="shared" si="42"/>
        <v>11</v>
      </c>
      <c r="E2737" t="s">
        <v>331</v>
      </c>
      <c r="F2737" t="s">
        <v>371</v>
      </c>
      <c r="G2737" s="5">
        <v>8</v>
      </c>
    </row>
    <row r="2738" spans="1:7" x14ac:dyDescent="0.2">
      <c r="A2738" t="s">
        <v>659</v>
      </c>
      <c r="B2738" t="s">
        <v>660</v>
      </c>
      <c r="C2738" t="s">
        <v>680</v>
      </c>
      <c r="D2738" t="str">
        <f t="shared" si="42"/>
        <v>11</v>
      </c>
      <c r="E2738" t="s">
        <v>492</v>
      </c>
      <c r="F2738" t="s">
        <v>456</v>
      </c>
      <c r="G2738" s="5">
        <v>2</v>
      </c>
    </row>
    <row r="2739" spans="1:7" x14ac:dyDescent="0.2">
      <c r="A2739" t="s">
        <v>659</v>
      </c>
      <c r="B2739" t="s">
        <v>660</v>
      </c>
      <c r="C2739" t="s">
        <v>680</v>
      </c>
      <c r="D2739" t="str">
        <f t="shared" si="42"/>
        <v>11</v>
      </c>
      <c r="E2739" t="s">
        <v>492</v>
      </c>
      <c r="F2739" t="s">
        <v>371</v>
      </c>
      <c r="G2739" s="5">
        <v>1</v>
      </c>
    </row>
    <row r="2740" spans="1:7" x14ac:dyDescent="0.2">
      <c r="A2740" t="s">
        <v>659</v>
      </c>
      <c r="B2740" t="s">
        <v>660</v>
      </c>
      <c r="C2740" t="s">
        <v>680</v>
      </c>
      <c r="D2740" t="str">
        <f t="shared" si="42"/>
        <v>14</v>
      </c>
      <c r="E2740" t="s">
        <v>337</v>
      </c>
      <c r="F2740" t="s">
        <v>371</v>
      </c>
      <c r="G2740" s="5">
        <v>5</v>
      </c>
    </row>
    <row r="2741" spans="1:7" x14ac:dyDescent="0.2">
      <c r="A2741" t="s">
        <v>659</v>
      </c>
      <c r="B2741" t="s">
        <v>660</v>
      </c>
      <c r="C2741" t="s">
        <v>680</v>
      </c>
      <c r="D2741" t="str">
        <f t="shared" si="42"/>
        <v>16</v>
      </c>
      <c r="E2741" t="s">
        <v>382</v>
      </c>
      <c r="F2741" t="s">
        <v>371</v>
      </c>
      <c r="G2741" s="5">
        <v>-7</v>
      </c>
    </row>
    <row r="2742" spans="1:7" x14ac:dyDescent="0.2">
      <c r="A2742" t="s">
        <v>659</v>
      </c>
      <c r="B2742" t="s">
        <v>660</v>
      </c>
      <c r="C2742" t="s">
        <v>680</v>
      </c>
      <c r="D2742" t="str">
        <f t="shared" si="42"/>
        <v>17</v>
      </c>
      <c r="E2742" t="s">
        <v>363</v>
      </c>
      <c r="F2742" t="s">
        <v>371</v>
      </c>
      <c r="G2742" s="5">
        <v>-5</v>
      </c>
    </row>
    <row r="2743" spans="1:7" x14ac:dyDescent="0.2">
      <c r="A2743" t="s">
        <v>659</v>
      </c>
      <c r="B2743" t="s">
        <v>660</v>
      </c>
      <c r="C2743" t="s">
        <v>680</v>
      </c>
      <c r="D2743" t="str">
        <f t="shared" si="42"/>
        <v>17</v>
      </c>
      <c r="E2743" t="s">
        <v>525</v>
      </c>
      <c r="F2743" t="s">
        <v>371</v>
      </c>
      <c r="G2743" s="5">
        <v>-650</v>
      </c>
    </row>
    <row r="2744" spans="1:7" x14ac:dyDescent="0.2">
      <c r="A2744" t="s">
        <v>659</v>
      </c>
      <c r="B2744" t="s">
        <v>660</v>
      </c>
      <c r="C2744" t="s">
        <v>680</v>
      </c>
      <c r="D2744" t="str">
        <f t="shared" si="42"/>
        <v>17</v>
      </c>
      <c r="E2744" t="s">
        <v>339</v>
      </c>
      <c r="F2744" t="s">
        <v>456</v>
      </c>
      <c r="G2744" s="5">
        <v>-5</v>
      </c>
    </row>
    <row r="2745" spans="1:7" x14ac:dyDescent="0.2">
      <c r="A2745" t="s">
        <v>659</v>
      </c>
      <c r="B2745" t="s">
        <v>660</v>
      </c>
      <c r="C2745" t="s">
        <v>681</v>
      </c>
      <c r="D2745" t="str">
        <f t="shared" si="42"/>
        <v>10</v>
      </c>
      <c r="E2745" t="s">
        <v>593</v>
      </c>
      <c r="F2745" t="s">
        <v>371</v>
      </c>
      <c r="G2745" s="5">
        <v>44</v>
      </c>
    </row>
    <row r="2746" spans="1:7" x14ac:dyDescent="0.2">
      <c r="A2746" t="s">
        <v>659</v>
      </c>
      <c r="B2746" t="s">
        <v>660</v>
      </c>
      <c r="C2746" t="s">
        <v>681</v>
      </c>
      <c r="D2746" t="str">
        <f t="shared" si="42"/>
        <v>10</v>
      </c>
      <c r="E2746" t="s">
        <v>324</v>
      </c>
      <c r="F2746" t="s">
        <v>371</v>
      </c>
      <c r="G2746" s="5">
        <v>7</v>
      </c>
    </row>
    <row r="2747" spans="1:7" x14ac:dyDescent="0.2">
      <c r="A2747" t="s">
        <v>659</v>
      </c>
      <c r="B2747" t="s">
        <v>660</v>
      </c>
      <c r="C2747" t="s">
        <v>681</v>
      </c>
      <c r="D2747" t="str">
        <f t="shared" si="42"/>
        <v>10</v>
      </c>
      <c r="E2747" t="s">
        <v>326</v>
      </c>
      <c r="F2747" t="s">
        <v>371</v>
      </c>
      <c r="G2747" s="5">
        <v>7</v>
      </c>
    </row>
    <row r="2748" spans="1:7" x14ac:dyDescent="0.2">
      <c r="A2748" t="s">
        <v>659</v>
      </c>
      <c r="B2748" t="s">
        <v>660</v>
      </c>
      <c r="C2748" t="s">
        <v>681</v>
      </c>
      <c r="D2748" t="str">
        <f t="shared" si="42"/>
        <v>17</v>
      </c>
      <c r="E2748" t="s">
        <v>363</v>
      </c>
      <c r="F2748" t="s">
        <v>371</v>
      </c>
      <c r="G2748" s="5">
        <v>-58</v>
      </c>
    </row>
    <row r="2749" spans="1:7" x14ac:dyDescent="0.2">
      <c r="A2749" t="s">
        <v>659</v>
      </c>
      <c r="B2749" t="s">
        <v>660</v>
      </c>
      <c r="C2749" t="s">
        <v>682</v>
      </c>
      <c r="D2749" t="str">
        <f t="shared" si="42"/>
        <v>10</v>
      </c>
      <c r="E2749" t="s">
        <v>320</v>
      </c>
      <c r="F2749" t="s">
        <v>431</v>
      </c>
      <c r="G2749" s="5">
        <v>1751</v>
      </c>
    </row>
    <row r="2750" spans="1:7" x14ac:dyDescent="0.2">
      <c r="A2750" t="s">
        <v>659</v>
      </c>
      <c r="B2750" t="s">
        <v>660</v>
      </c>
      <c r="C2750" t="s">
        <v>682</v>
      </c>
      <c r="D2750" t="str">
        <f t="shared" si="42"/>
        <v>10</v>
      </c>
      <c r="E2750" t="s">
        <v>485</v>
      </c>
      <c r="F2750" t="s">
        <v>377</v>
      </c>
      <c r="G2750" s="5">
        <v>929</v>
      </c>
    </row>
    <row r="2751" spans="1:7" x14ac:dyDescent="0.2">
      <c r="A2751" t="s">
        <v>659</v>
      </c>
      <c r="B2751" t="s">
        <v>660</v>
      </c>
      <c r="C2751" t="s">
        <v>682</v>
      </c>
      <c r="D2751" t="str">
        <f t="shared" si="42"/>
        <v>10</v>
      </c>
      <c r="E2751" t="s">
        <v>485</v>
      </c>
      <c r="F2751" t="s">
        <v>431</v>
      </c>
      <c r="G2751" s="5">
        <v>6455</v>
      </c>
    </row>
    <row r="2752" spans="1:7" x14ac:dyDescent="0.2">
      <c r="A2752" t="s">
        <v>659</v>
      </c>
      <c r="B2752" t="s">
        <v>660</v>
      </c>
      <c r="C2752" t="s">
        <v>682</v>
      </c>
      <c r="D2752" t="str">
        <f t="shared" si="42"/>
        <v>10</v>
      </c>
      <c r="E2752" t="s">
        <v>324</v>
      </c>
      <c r="F2752" t="s">
        <v>377</v>
      </c>
      <c r="G2752" s="5">
        <v>121</v>
      </c>
    </row>
    <row r="2753" spans="1:7" x14ac:dyDescent="0.2">
      <c r="A2753" t="s">
        <v>659</v>
      </c>
      <c r="B2753" t="s">
        <v>660</v>
      </c>
      <c r="C2753" t="s">
        <v>682</v>
      </c>
      <c r="D2753" t="str">
        <f t="shared" si="42"/>
        <v>10</v>
      </c>
      <c r="E2753" t="s">
        <v>324</v>
      </c>
      <c r="F2753" t="s">
        <v>431</v>
      </c>
      <c r="G2753" s="5">
        <v>1119</v>
      </c>
    </row>
    <row r="2754" spans="1:7" x14ac:dyDescent="0.2">
      <c r="A2754" t="s">
        <v>659</v>
      </c>
      <c r="B2754" t="s">
        <v>660</v>
      </c>
      <c r="C2754" t="s">
        <v>682</v>
      </c>
      <c r="D2754" t="str">
        <f t="shared" si="42"/>
        <v>10</v>
      </c>
      <c r="E2754" t="s">
        <v>325</v>
      </c>
      <c r="F2754" t="s">
        <v>377</v>
      </c>
      <c r="G2754" s="5">
        <v>10</v>
      </c>
    </row>
    <row r="2755" spans="1:7" x14ac:dyDescent="0.2">
      <c r="A2755" t="s">
        <v>659</v>
      </c>
      <c r="B2755" t="s">
        <v>660</v>
      </c>
      <c r="C2755" t="s">
        <v>682</v>
      </c>
      <c r="D2755" t="str">
        <f t="shared" ref="D2755:D2818" si="43">LEFT(E2755,2)</f>
        <v>10</v>
      </c>
      <c r="E2755" t="s">
        <v>326</v>
      </c>
      <c r="F2755" t="s">
        <v>377</v>
      </c>
      <c r="G2755" s="5">
        <v>165</v>
      </c>
    </row>
    <row r="2756" spans="1:7" x14ac:dyDescent="0.2">
      <c r="A2756" t="s">
        <v>659</v>
      </c>
      <c r="B2756" t="s">
        <v>660</v>
      </c>
      <c r="C2756" t="s">
        <v>682</v>
      </c>
      <c r="D2756" t="str">
        <f t="shared" si="43"/>
        <v>10</v>
      </c>
      <c r="E2756" t="s">
        <v>326</v>
      </c>
      <c r="F2756" t="s">
        <v>431</v>
      </c>
      <c r="G2756" s="5">
        <v>1315</v>
      </c>
    </row>
    <row r="2757" spans="1:7" x14ac:dyDescent="0.2">
      <c r="A2757" t="s">
        <v>659</v>
      </c>
      <c r="B2757" t="s">
        <v>660</v>
      </c>
      <c r="C2757" t="s">
        <v>682</v>
      </c>
      <c r="D2757" t="str">
        <f t="shared" si="43"/>
        <v>11</v>
      </c>
      <c r="E2757" t="s">
        <v>344</v>
      </c>
      <c r="F2757" t="s">
        <v>431</v>
      </c>
      <c r="G2757" s="5">
        <v>10</v>
      </c>
    </row>
    <row r="2758" spans="1:7" x14ac:dyDescent="0.2">
      <c r="A2758" t="s">
        <v>659</v>
      </c>
      <c r="B2758" t="s">
        <v>660</v>
      </c>
      <c r="C2758" t="s">
        <v>682</v>
      </c>
      <c r="D2758" t="str">
        <f t="shared" si="43"/>
        <v>11</v>
      </c>
      <c r="E2758" t="s">
        <v>398</v>
      </c>
      <c r="F2758" t="s">
        <v>377</v>
      </c>
      <c r="G2758" s="5">
        <v>5</v>
      </c>
    </row>
    <row r="2759" spans="1:7" x14ac:dyDescent="0.2">
      <c r="A2759" t="s">
        <v>659</v>
      </c>
      <c r="B2759" t="s">
        <v>660</v>
      </c>
      <c r="C2759" t="s">
        <v>682</v>
      </c>
      <c r="D2759" t="str">
        <f t="shared" si="43"/>
        <v>11</v>
      </c>
      <c r="E2759" t="s">
        <v>398</v>
      </c>
      <c r="F2759" t="s">
        <v>431</v>
      </c>
      <c r="G2759" s="5">
        <v>10</v>
      </c>
    </row>
    <row r="2760" spans="1:7" x14ac:dyDescent="0.2">
      <c r="A2760" t="s">
        <v>659</v>
      </c>
      <c r="B2760" t="s">
        <v>660</v>
      </c>
      <c r="C2760" t="s">
        <v>682</v>
      </c>
      <c r="D2760" t="str">
        <f t="shared" si="43"/>
        <v>11</v>
      </c>
      <c r="E2760" t="s">
        <v>487</v>
      </c>
      <c r="F2760" t="s">
        <v>431</v>
      </c>
      <c r="G2760" s="5">
        <v>5</v>
      </c>
    </row>
    <row r="2761" spans="1:7" x14ac:dyDescent="0.2">
      <c r="A2761" t="s">
        <v>659</v>
      </c>
      <c r="B2761" t="s">
        <v>660</v>
      </c>
      <c r="C2761" t="s">
        <v>682</v>
      </c>
      <c r="D2761" t="str">
        <f t="shared" si="43"/>
        <v>11</v>
      </c>
      <c r="E2761" t="s">
        <v>489</v>
      </c>
      <c r="F2761" t="s">
        <v>377</v>
      </c>
      <c r="G2761" s="5">
        <v>2</v>
      </c>
    </row>
    <row r="2762" spans="1:7" x14ac:dyDescent="0.2">
      <c r="A2762" t="s">
        <v>659</v>
      </c>
      <c r="B2762" t="s">
        <v>660</v>
      </c>
      <c r="C2762" t="s">
        <v>682</v>
      </c>
      <c r="D2762" t="str">
        <f t="shared" si="43"/>
        <v>11</v>
      </c>
      <c r="E2762" t="s">
        <v>489</v>
      </c>
      <c r="F2762" t="s">
        <v>431</v>
      </c>
      <c r="G2762" s="5">
        <v>10</v>
      </c>
    </row>
    <row r="2763" spans="1:7" x14ac:dyDescent="0.2">
      <c r="A2763" t="s">
        <v>659</v>
      </c>
      <c r="B2763" t="s">
        <v>660</v>
      </c>
      <c r="C2763" t="s">
        <v>682</v>
      </c>
      <c r="D2763" t="str">
        <f t="shared" si="43"/>
        <v>11</v>
      </c>
      <c r="E2763" t="s">
        <v>405</v>
      </c>
      <c r="F2763" t="s">
        <v>431</v>
      </c>
      <c r="G2763" s="5">
        <v>10</v>
      </c>
    </row>
    <row r="2764" spans="1:7" x14ac:dyDescent="0.2">
      <c r="A2764" t="s">
        <v>659</v>
      </c>
      <c r="B2764" t="s">
        <v>660</v>
      </c>
      <c r="C2764" t="s">
        <v>682</v>
      </c>
      <c r="D2764" t="str">
        <f t="shared" si="43"/>
        <v>11</v>
      </c>
      <c r="E2764" t="s">
        <v>327</v>
      </c>
      <c r="F2764" t="s">
        <v>431</v>
      </c>
      <c r="G2764" s="5">
        <v>3</v>
      </c>
    </row>
    <row r="2765" spans="1:7" x14ac:dyDescent="0.2">
      <c r="A2765" t="s">
        <v>659</v>
      </c>
      <c r="B2765" t="s">
        <v>660</v>
      </c>
      <c r="C2765" t="s">
        <v>682</v>
      </c>
      <c r="D2765" t="str">
        <f t="shared" si="43"/>
        <v>11</v>
      </c>
      <c r="E2765" t="s">
        <v>328</v>
      </c>
      <c r="F2765" t="s">
        <v>377</v>
      </c>
      <c r="G2765" s="5">
        <v>6</v>
      </c>
    </row>
    <row r="2766" spans="1:7" x14ac:dyDescent="0.2">
      <c r="A2766" t="s">
        <v>659</v>
      </c>
      <c r="B2766" t="s">
        <v>660</v>
      </c>
      <c r="C2766" t="s">
        <v>682</v>
      </c>
      <c r="D2766" t="str">
        <f t="shared" si="43"/>
        <v>11</v>
      </c>
      <c r="E2766" t="s">
        <v>328</v>
      </c>
      <c r="F2766" t="s">
        <v>431</v>
      </c>
      <c r="G2766" s="5">
        <v>30</v>
      </c>
    </row>
    <row r="2767" spans="1:7" x14ac:dyDescent="0.2">
      <c r="A2767" t="s">
        <v>659</v>
      </c>
      <c r="B2767" t="s">
        <v>660</v>
      </c>
      <c r="C2767" t="s">
        <v>682</v>
      </c>
      <c r="D2767" t="str">
        <f t="shared" si="43"/>
        <v>11</v>
      </c>
      <c r="E2767" t="s">
        <v>392</v>
      </c>
      <c r="F2767" t="s">
        <v>431</v>
      </c>
      <c r="G2767" s="5">
        <v>10</v>
      </c>
    </row>
    <row r="2768" spans="1:7" x14ac:dyDescent="0.2">
      <c r="A2768" t="s">
        <v>659</v>
      </c>
      <c r="B2768" t="s">
        <v>660</v>
      </c>
      <c r="C2768" t="s">
        <v>682</v>
      </c>
      <c r="D2768" t="str">
        <f t="shared" si="43"/>
        <v>11</v>
      </c>
      <c r="E2768" t="s">
        <v>517</v>
      </c>
      <c r="F2768" t="s">
        <v>431</v>
      </c>
      <c r="G2768" s="5">
        <v>2</v>
      </c>
    </row>
    <row r="2769" spans="1:7" x14ac:dyDescent="0.2">
      <c r="A2769" t="s">
        <v>659</v>
      </c>
      <c r="B2769" t="s">
        <v>660</v>
      </c>
      <c r="C2769" t="s">
        <v>682</v>
      </c>
      <c r="D2769" t="str">
        <f t="shared" si="43"/>
        <v>11</v>
      </c>
      <c r="E2769" t="s">
        <v>360</v>
      </c>
      <c r="F2769" t="s">
        <v>431</v>
      </c>
      <c r="G2769" s="5">
        <v>8</v>
      </c>
    </row>
    <row r="2770" spans="1:7" x14ac:dyDescent="0.2">
      <c r="A2770" t="s">
        <v>659</v>
      </c>
      <c r="B2770" t="s">
        <v>660</v>
      </c>
      <c r="C2770" t="s">
        <v>682</v>
      </c>
      <c r="D2770" t="str">
        <f t="shared" si="43"/>
        <v>11</v>
      </c>
      <c r="E2770" t="s">
        <v>330</v>
      </c>
      <c r="F2770" t="s">
        <v>377</v>
      </c>
      <c r="G2770" s="5">
        <v>15</v>
      </c>
    </row>
    <row r="2771" spans="1:7" x14ac:dyDescent="0.2">
      <c r="A2771" t="s">
        <v>659</v>
      </c>
      <c r="B2771" t="s">
        <v>660</v>
      </c>
      <c r="C2771" t="s">
        <v>682</v>
      </c>
      <c r="D2771" t="str">
        <f t="shared" si="43"/>
        <v>11</v>
      </c>
      <c r="E2771" t="s">
        <v>330</v>
      </c>
      <c r="F2771" t="s">
        <v>431</v>
      </c>
      <c r="G2771" s="5">
        <v>60</v>
      </c>
    </row>
    <row r="2772" spans="1:7" x14ac:dyDescent="0.2">
      <c r="A2772" t="s">
        <v>659</v>
      </c>
      <c r="B2772" t="s">
        <v>660</v>
      </c>
      <c r="C2772" t="s">
        <v>682</v>
      </c>
      <c r="D2772" t="str">
        <f t="shared" si="43"/>
        <v>11</v>
      </c>
      <c r="E2772" t="s">
        <v>331</v>
      </c>
      <c r="F2772" t="s">
        <v>377</v>
      </c>
      <c r="G2772" s="5">
        <v>15</v>
      </c>
    </row>
    <row r="2773" spans="1:7" x14ac:dyDescent="0.2">
      <c r="A2773" t="s">
        <v>659</v>
      </c>
      <c r="B2773" t="s">
        <v>660</v>
      </c>
      <c r="C2773" t="s">
        <v>682</v>
      </c>
      <c r="D2773" t="str">
        <f t="shared" si="43"/>
        <v>11</v>
      </c>
      <c r="E2773" t="s">
        <v>331</v>
      </c>
      <c r="F2773" t="s">
        <v>431</v>
      </c>
      <c r="G2773" s="5">
        <v>60</v>
      </c>
    </row>
    <row r="2774" spans="1:7" x14ac:dyDescent="0.2">
      <c r="A2774" t="s">
        <v>659</v>
      </c>
      <c r="B2774" t="s">
        <v>660</v>
      </c>
      <c r="C2774" t="s">
        <v>682</v>
      </c>
      <c r="D2774" t="str">
        <f t="shared" si="43"/>
        <v>11</v>
      </c>
      <c r="E2774" t="s">
        <v>332</v>
      </c>
      <c r="F2774" t="s">
        <v>431</v>
      </c>
      <c r="G2774" s="5">
        <v>2</v>
      </c>
    </row>
    <row r="2775" spans="1:7" x14ac:dyDescent="0.2">
      <c r="A2775" t="s">
        <v>659</v>
      </c>
      <c r="B2775" t="s">
        <v>660</v>
      </c>
      <c r="C2775" t="s">
        <v>682</v>
      </c>
      <c r="D2775" t="str">
        <f t="shared" si="43"/>
        <v>11</v>
      </c>
      <c r="E2775" t="s">
        <v>334</v>
      </c>
      <c r="F2775" t="s">
        <v>377</v>
      </c>
      <c r="G2775" s="5">
        <v>4</v>
      </c>
    </row>
    <row r="2776" spans="1:7" x14ac:dyDescent="0.2">
      <c r="A2776" t="s">
        <v>659</v>
      </c>
      <c r="B2776" t="s">
        <v>660</v>
      </c>
      <c r="C2776" t="s">
        <v>682</v>
      </c>
      <c r="D2776" t="str">
        <f t="shared" si="43"/>
        <v>11</v>
      </c>
      <c r="E2776" t="s">
        <v>334</v>
      </c>
      <c r="F2776" t="s">
        <v>431</v>
      </c>
      <c r="G2776" s="5">
        <v>28</v>
      </c>
    </row>
    <row r="2777" spans="1:7" x14ac:dyDescent="0.2">
      <c r="A2777" t="s">
        <v>659</v>
      </c>
      <c r="B2777" t="s">
        <v>660</v>
      </c>
      <c r="C2777" t="s">
        <v>682</v>
      </c>
      <c r="D2777" t="str">
        <f t="shared" si="43"/>
        <v>11</v>
      </c>
      <c r="E2777" t="s">
        <v>620</v>
      </c>
      <c r="F2777" t="s">
        <v>431</v>
      </c>
      <c r="G2777" s="5">
        <v>1170</v>
      </c>
    </row>
    <row r="2778" spans="1:7" x14ac:dyDescent="0.2">
      <c r="A2778" t="s">
        <v>659</v>
      </c>
      <c r="B2778" t="s">
        <v>660</v>
      </c>
      <c r="C2778" t="s">
        <v>682</v>
      </c>
      <c r="D2778" t="str">
        <f t="shared" si="43"/>
        <v>12</v>
      </c>
      <c r="E2778" t="s">
        <v>336</v>
      </c>
      <c r="F2778" t="s">
        <v>431</v>
      </c>
      <c r="G2778" s="5">
        <v>15</v>
      </c>
    </row>
    <row r="2779" spans="1:7" x14ac:dyDescent="0.2">
      <c r="A2779" t="s">
        <v>659</v>
      </c>
      <c r="B2779" t="s">
        <v>660</v>
      </c>
      <c r="C2779" t="s">
        <v>682</v>
      </c>
      <c r="D2779" t="str">
        <f t="shared" si="43"/>
        <v>12</v>
      </c>
      <c r="E2779" t="s">
        <v>502</v>
      </c>
      <c r="F2779" t="s">
        <v>431</v>
      </c>
      <c r="G2779" s="5">
        <v>16</v>
      </c>
    </row>
    <row r="2780" spans="1:7" x14ac:dyDescent="0.2">
      <c r="A2780" t="s">
        <v>659</v>
      </c>
      <c r="B2780" t="s">
        <v>660</v>
      </c>
      <c r="C2780" t="s">
        <v>682</v>
      </c>
      <c r="D2780" t="str">
        <f t="shared" si="43"/>
        <v>12</v>
      </c>
      <c r="E2780" t="s">
        <v>401</v>
      </c>
      <c r="F2780" t="s">
        <v>377</v>
      </c>
      <c r="G2780" s="5">
        <v>4</v>
      </c>
    </row>
    <row r="2781" spans="1:7" x14ac:dyDescent="0.2">
      <c r="A2781" t="s">
        <v>659</v>
      </c>
      <c r="B2781" t="s">
        <v>660</v>
      </c>
      <c r="C2781" t="s">
        <v>682</v>
      </c>
      <c r="D2781" t="str">
        <f t="shared" si="43"/>
        <v>12</v>
      </c>
      <c r="E2781" t="s">
        <v>401</v>
      </c>
      <c r="F2781" t="s">
        <v>431</v>
      </c>
      <c r="G2781" s="5">
        <v>20</v>
      </c>
    </row>
    <row r="2782" spans="1:7" x14ac:dyDescent="0.2">
      <c r="A2782" t="s">
        <v>659</v>
      </c>
      <c r="B2782" t="s">
        <v>660</v>
      </c>
      <c r="C2782" t="s">
        <v>682</v>
      </c>
      <c r="D2782" t="str">
        <f t="shared" si="43"/>
        <v>13</v>
      </c>
      <c r="E2782" t="s">
        <v>366</v>
      </c>
      <c r="F2782" t="s">
        <v>431</v>
      </c>
      <c r="G2782" s="5">
        <v>20</v>
      </c>
    </row>
    <row r="2783" spans="1:7" x14ac:dyDescent="0.2">
      <c r="A2783" t="s">
        <v>659</v>
      </c>
      <c r="B2783" t="s">
        <v>660</v>
      </c>
      <c r="C2783" t="s">
        <v>682</v>
      </c>
      <c r="D2783" t="str">
        <f t="shared" si="43"/>
        <v>14</v>
      </c>
      <c r="E2783" t="s">
        <v>337</v>
      </c>
      <c r="F2783" t="s">
        <v>431</v>
      </c>
      <c r="G2783" s="5">
        <v>320</v>
      </c>
    </row>
    <row r="2784" spans="1:7" x14ac:dyDescent="0.2">
      <c r="A2784" t="s">
        <v>659</v>
      </c>
      <c r="B2784" t="s">
        <v>660</v>
      </c>
      <c r="C2784" t="s">
        <v>682</v>
      </c>
      <c r="D2784" t="str">
        <f t="shared" si="43"/>
        <v>17</v>
      </c>
      <c r="E2784" t="s">
        <v>339</v>
      </c>
      <c r="F2784" t="s">
        <v>431</v>
      </c>
      <c r="G2784" s="5">
        <v>-320</v>
      </c>
    </row>
    <row r="2785" spans="1:7" x14ac:dyDescent="0.2">
      <c r="A2785" t="s">
        <v>659</v>
      </c>
      <c r="B2785" t="s">
        <v>660</v>
      </c>
      <c r="C2785" t="s">
        <v>682</v>
      </c>
      <c r="D2785" t="str">
        <f t="shared" si="43"/>
        <v>19</v>
      </c>
      <c r="E2785" t="s">
        <v>475</v>
      </c>
      <c r="F2785" t="s">
        <v>377</v>
      </c>
      <c r="G2785" s="5">
        <v>-40</v>
      </c>
    </row>
    <row r="2786" spans="1:7" x14ac:dyDescent="0.2">
      <c r="A2786" t="s">
        <v>659</v>
      </c>
      <c r="B2786" t="s">
        <v>660</v>
      </c>
      <c r="C2786" t="s">
        <v>682</v>
      </c>
      <c r="D2786" t="str">
        <f t="shared" si="43"/>
        <v>19</v>
      </c>
      <c r="E2786" t="s">
        <v>475</v>
      </c>
      <c r="F2786" t="s">
        <v>431</v>
      </c>
      <c r="G2786" s="5">
        <v>-710</v>
      </c>
    </row>
    <row r="2787" spans="1:7" x14ac:dyDescent="0.2">
      <c r="A2787" t="s">
        <v>683</v>
      </c>
      <c r="B2787" t="s">
        <v>684</v>
      </c>
      <c r="C2787" t="s">
        <v>685</v>
      </c>
      <c r="D2787" t="str">
        <f t="shared" si="43"/>
        <v>10</v>
      </c>
      <c r="E2787" t="s">
        <v>320</v>
      </c>
      <c r="F2787" t="s">
        <v>374</v>
      </c>
      <c r="G2787" s="5">
        <v>3391</v>
      </c>
    </row>
    <row r="2788" spans="1:7" x14ac:dyDescent="0.2">
      <c r="A2788" t="s">
        <v>683</v>
      </c>
      <c r="B2788" t="s">
        <v>684</v>
      </c>
      <c r="C2788" t="s">
        <v>685</v>
      </c>
      <c r="D2788" t="str">
        <f t="shared" si="43"/>
        <v>10</v>
      </c>
      <c r="E2788" t="s">
        <v>436</v>
      </c>
      <c r="F2788" t="s">
        <v>374</v>
      </c>
      <c r="G2788" s="5">
        <v>200</v>
      </c>
    </row>
    <row r="2789" spans="1:7" x14ac:dyDescent="0.2">
      <c r="A2789" t="s">
        <v>683</v>
      </c>
      <c r="B2789" t="s">
        <v>684</v>
      </c>
      <c r="C2789" t="s">
        <v>685</v>
      </c>
      <c r="D2789" t="str">
        <f t="shared" si="43"/>
        <v>10</v>
      </c>
      <c r="E2789" t="s">
        <v>322</v>
      </c>
      <c r="F2789" t="s">
        <v>374</v>
      </c>
      <c r="G2789" s="5">
        <v>5</v>
      </c>
    </row>
    <row r="2790" spans="1:7" x14ac:dyDescent="0.2">
      <c r="A2790" t="s">
        <v>683</v>
      </c>
      <c r="B2790" t="s">
        <v>684</v>
      </c>
      <c r="C2790" t="s">
        <v>685</v>
      </c>
      <c r="D2790" t="str">
        <f t="shared" si="43"/>
        <v>10</v>
      </c>
      <c r="E2790" t="s">
        <v>324</v>
      </c>
      <c r="F2790" t="s">
        <v>374</v>
      </c>
      <c r="G2790" s="5">
        <v>575</v>
      </c>
    </row>
    <row r="2791" spans="1:7" x14ac:dyDescent="0.2">
      <c r="A2791" t="s">
        <v>683</v>
      </c>
      <c r="B2791" t="s">
        <v>684</v>
      </c>
      <c r="C2791" t="s">
        <v>685</v>
      </c>
      <c r="D2791" t="str">
        <f t="shared" si="43"/>
        <v>10</v>
      </c>
      <c r="E2791" t="s">
        <v>325</v>
      </c>
      <c r="F2791" t="s">
        <v>374</v>
      </c>
      <c r="G2791" s="5">
        <v>3</v>
      </c>
    </row>
    <row r="2792" spans="1:7" x14ac:dyDescent="0.2">
      <c r="A2792" t="s">
        <v>683</v>
      </c>
      <c r="B2792" t="s">
        <v>684</v>
      </c>
      <c r="C2792" t="s">
        <v>685</v>
      </c>
      <c r="D2792" t="str">
        <f t="shared" si="43"/>
        <v>10</v>
      </c>
      <c r="E2792" t="s">
        <v>326</v>
      </c>
      <c r="F2792" t="s">
        <v>374</v>
      </c>
      <c r="G2792" s="5">
        <v>588</v>
      </c>
    </row>
    <row r="2793" spans="1:7" x14ac:dyDescent="0.2">
      <c r="A2793" t="s">
        <v>683</v>
      </c>
      <c r="B2793" t="s">
        <v>684</v>
      </c>
      <c r="C2793" t="s">
        <v>685</v>
      </c>
      <c r="D2793" t="str">
        <f t="shared" si="43"/>
        <v>11</v>
      </c>
      <c r="E2793" t="s">
        <v>344</v>
      </c>
      <c r="F2793" t="s">
        <v>414</v>
      </c>
      <c r="G2793" s="5">
        <v>125</v>
      </c>
    </row>
    <row r="2794" spans="1:7" x14ac:dyDescent="0.2">
      <c r="A2794" t="s">
        <v>683</v>
      </c>
      <c r="B2794" t="s">
        <v>684</v>
      </c>
      <c r="C2794" t="s">
        <v>685</v>
      </c>
      <c r="D2794" t="str">
        <f t="shared" si="43"/>
        <v>11</v>
      </c>
      <c r="E2794" t="s">
        <v>327</v>
      </c>
      <c r="F2794" t="s">
        <v>414</v>
      </c>
      <c r="G2794" s="5">
        <v>25</v>
      </c>
    </row>
    <row r="2795" spans="1:7" x14ac:dyDescent="0.2">
      <c r="A2795" t="s">
        <v>683</v>
      </c>
      <c r="B2795" t="s">
        <v>684</v>
      </c>
      <c r="C2795" t="s">
        <v>685</v>
      </c>
      <c r="D2795" t="str">
        <f t="shared" si="43"/>
        <v>11</v>
      </c>
      <c r="E2795" t="s">
        <v>328</v>
      </c>
      <c r="F2795" t="s">
        <v>414</v>
      </c>
      <c r="G2795" s="5">
        <v>320</v>
      </c>
    </row>
    <row r="2796" spans="1:7" x14ac:dyDescent="0.2">
      <c r="A2796" t="s">
        <v>683</v>
      </c>
      <c r="B2796" t="s">
        <v>684</v>
      </c>
      <c r="C2796" t="s">
        <v>685</v>
      </c>
      <c r="D2796" t="str">
        <f t="shared" si="43"/>
        <v>11</v>
      </c>
      <c r="E2796" t="s">
        <v>392</v>
      </c>
      <c r="F2796" t="s">
        <v>414</v>
      </c>
      <c r="G2796" s="5">
        <v>50</v>
      </c>
    </row>
    <row r="2797" spans="1:7" x14ac:dyDescent="0.2">
      <c r="A2797" t="s">
        <v>683</v>
      </c>
      <c r="B2797" t="s">
        <v>684</v>
      </c>
      <c r="C2797" t="s">
        <v>685</v>
      </c>
      <c r="D2797" t="str">
        <f t="shared" si="43"/>
        <v>11</v>
      </c>
      <c r="E2797" t="s">
        <v>406</v>
      </c>
      <c r="F2797" t="s">
        <v>414</v>
      </c>
      <c r="G2797" s="5">
        <v>40</v>
      </c>
    </row>
    <row r="2798" spans="1:7" x14ac:dyDescent="0.2">
      <c r="A2798" t="s">
        <v>683</v>
      </c>
      <c r="B2798" t="s">
        <v>684</v>
      </c>
      <c r="C2798" t="s">
        <v>685</v>
      </c>
      <c r="D2798" t="str">
        <f t="shared" si="43"/>
        <v>11</v>
      </c>
      <c r="E2798" t="s">
        <v>329</v>
      </c>
      <c r="F2798" t="s">
        <v>414</v>
      </c>
      <c r="G2798" s="5">
        <v>4</v>
      </c>
    </row>
    <row r="2799" spans="1:7" x14ac:dyDescent="0.2">
      <c r="A2799" t="s">
        <v>683</v>
      </c>
      <c r="B2799" t="s">
        <v>684</v>
      </c>
      <c r="C2799" t="s">
        <v>685</v>
      </c>
      <c r="D2799" t="str">
        <f t="shared" si="43"/>
        <v>11</v>
      </c>
      <c r="E2799" t="s">
        <v>330</v>
      </c>
      <c r="F2799" t="s">
        <v>414</v>
      </c>
      <c r="G2799" s="5">
        <v>83</v>
      </c>
    </row>
    <row r="2800" spans="1:7" x14ac:dyDescent="0.2">
      <c r="A2800" t="s">
        <v>683</v>
      </c>
      <c r="B2800" t="s">
        <v>684</v>
      </c>
      <c r="C2800" t="s">
        <v>685</v>
      </c>
      <c r="D2800" t="str">
        <f t="shared" si="43"/>
        <v>11</v>
      </c>
      <c r="E2800" t="s">
        <v>331</v>
      </c>
      <c r="F2800" t="s">
        <v>374</v>
      </c>
      <c r="G2800" s="5">
        <v>40</v>
      </c>
    </row>
    <row r="2801" spans="1:7" x14ac:dyDescent="0.2">
      <c r="A2801" t="s">
        <v>683</v>
      </c>
      <c r="B2801" t="s">
        <v>684</v>
      </c>
      <c r="C2801" t="s">
        <v>685</v>
      </c>
      <c r="D2801" t="str">
        <f t="shared" si="43"/>
        <v>11</v>
      </c>
      <c r="E2801" t="s">
        <v>334</v>
      </c>
      <c r="F2801" t="s">
        <v>414</v>
      </c>
      <c r="G2801" s="5">
        <v>50</v>
      </c>
    </row>
    <row r="2802" spans="1:7" x14ac:dyDescent="0.2">
      <c r="A2802" t="s">
        <v>683</v>
      </c>
      <c r="B2802" t="s">
        <v>684</v>
      </c>
      <c r="C2802" t="s">
        <v>685</v>
      </c>
      <c r="D2802" t="str">
        <f t="shared" si="43"/>
        <v>11</v>
      </c>
      <c r="E2802" t="s">
        <v>347</v>
      </c>
      <c r="F2802" t="s">
        <v>414</v>
      </c>
      <c r="G2802" s="5">
        <v>335</v>
      </c>
    </row>
    <row r="2803" spans="1:7" x14ac:dyDescent="0.2">
      <c r="A2803" t="s">
        <v>683</v>
      </c>
      <c r="B2803" t="s">
        <v>684</v>
      </c>
      <c r="C2803" t="s">
        <v>685</v>
      </c>
      <c r="D2803" t="str">
        <f t="shared" si="43"/>
        <v>11</v>
      </c>
      <c r="E2803" t="s">
        <v>620</v>
      </c>
      <c r="F2803" t="s">
        <v>374</v>
      </c>
      <c r="G2803" s="5">
        <v>150</v>
      </c>
    </row>
    <row r="2804" spans="1:7" x14ac:dyDescent="0.2">
      <c r="A2804" t="s">
        <v>683</v>
      </c>
      <c r="B2804" t="s">
        <v>684</v>
      </c>
      <c r="C2804" t="s">
        <v>685</v>
      </c>
      <c r="D2804" t="str">
        <f t="shared" si="43"/>
        <v>11</v>
      </c>
      <c r="E2804" t="s">
        <v>627</v>
      </c>
      <c r="F2804" t="s">
        <v>374</v>
      </c>
      <c r="G2804" s="5">
        <v>3</v>
      </c>
    </row>
    <row r="2805" spans="1:7" x14ac:dyDescent="0.2">
      <c r="A2805" t="s">
        <v>683</v>
      </c>
      <c r="B2805" t="s">
        <v>684</v>
      </c>
      <c r="C2805" t="s">
        <v>685</v>
      </c>
      <c r="D2805" t="str">
        <f t="shared" si="43"/>
        <v>11</v>
      </c>
      <c r="E2805" t="s">
        <v>335</v>
      </c>
      <c r="F2805" t="s">
        <v>374</v>
      </c>
      <c r="G2805" s="5">
        <v>3</v>
      </c>
    </row>
    <row r="2806" spans="1:7" x14ac:dyDescent="0.2">
      <c r="A2806" t="s">
        <v>683</v>
      </c>
      <c r="B2806" t="s">
        <v>684</v>
      </c>
      <c r="C2806" t="s">
        <v>685</v>
      </c>
      <c r="D2806" t="str">
        <f t="shared" si="43"/>
        <v>12</v>
      </c>
      <c r="E2806" t="s">
        <v>401</v>
      </c>
      <c r="F2806" t="s">
        <v>374</v>
      </c>
      <c r="G2806" s="5">
        <v>78</v>
      </c>
    </row>
    <row r="2807" spans="1:7" x14ac:dyDescent="0.2">
      <c r="A2807" t="s">
        <v>683</v>
      </c>
      <c r="B2807" t="s">
        <v>684</v>
      </c>
      <c r="C2807" t="s">
        <v>685</v>
      </c>
      <c r="D2807" t="str">
        <f t="shared" si="43"/>
        <v>12</v>
      </c>
      <c r="E2807" t="s">
        <v>572</v>
      </c>
      <c r="F2807" t="s">
        <v>414</v>
      </c>
      <c r="G2807" s="5">
        <v>15</v>
      </c>
    </row>
    <row r="2808" spans="1:7" x14ac:dyDescent="0.2">
      <c r="A2808" t="s">
        <v>683</v>
      </c>
      <c r="B2808" t="s">
        <v>684</v>
      </c>
      <c r="C2808" t="s">
        <v>685</v>
      </c>
      <c r="D2808" t="str">
        <f t="shared" si="43"/>
        <v>13</v>
      </c>
      <c r="E2808" t="s">
        <v>451</v>
      </c>
      <c r="F2808" t="s">
        <v>374</v>
      </c>
      <c r="G2808" s="5">
        <v>3400</v>
      </c>
    </row>
    <row r="2809" spans="1:7" x14ac:dyDescent="0.2">
      <c r="A2809" t="s">
        <v>683</v>
      </c>
      <c r="B2809" t="s">
        <v>684</v>
      </c>
      <c r="C2809" t="s">
        <v>685</v>
      </c>
      <c r="D2809" t="str">
        <f t="shared" si="43"/>
        <v>14</v>
      </c>
      <c r="E2809" t="s">
        <v>337</v>
      </c>
      <c r="F2809" t="s">
        <v>374</v>
      </c>
      <c r="G2809" s="5">
        <v>990</v>
      </c>
    </row>
    <row r="2810" spans="1:7" x14ac:dyDescent="0.2">
      <c r="A2810" t="s">
        <v>683</v>
      </c>
      <c r="B2810" t="s">
        <v>684</v>
      </c>
      <c r="C2810" t="s">
        <v>685</v>
      </c>
      <c r="D2810" t="str">
        <f t="shared" si="43"/>
        <v>14</v>
      </c>
      <c r="E2810" t="s">
        <v>362</v>
      </c>
      <c r="F2810" t="s">
        <v>374</v>
      </c>
      <c r="G2810" s="5">
        <v>0</v>
      </c>
    </row>
    <row r="2811" spans="1:7" x14ac:dyDescent="0.2">
      <c r="A2811" t="s">
        <v>683</v>
      </c>
      <c r="B2811" t="s">
        <v>684</v>
      </c>
      <c r="C2811" t="s">
        <v>685</v>
      </c>
      <c r="D2811" t="str">
        <f t="shared" si="43"/>
        <v>17</v>
      </c>
      <c r="E2811" t="s">
        <v>363</v>
      </c>
      <c r="F2811" t="s">
        <v>374</v>
      </c>
      <c r="G2811" s="5">
        <v>-32565</v>
      </c>
    </row>
    <row r="2812" spans="1:7" x14ac:dyDescent="0.2">
      <c r="A2812" t="s">
        <v>683</v>
      </c>
      <c r="B2812" t="s">
        <v>684</v>
      </c>
      <c r="C2812" t="s">
        <v>685</v>
      </c>
      <c r="D2812" t="str">
        <f t="shared" si="43"/>
        <v>17</v>
      </c>
      <c r="E2812" t="s">
        <v>339</v>
      </c>
      <c r="F2812" t="s">
        <v>374</v>
      </c>
      <c r="G2812" s="5">
        <v>-990</v>
      </c>
    </row>
    <row r="2813" spans="1:7" x14ac:dyDescent="0.2">
      <c r="A2813" t="s">
        <v>683</v>
      </c>
      <c r="B2813" t="s">
        <v>684</v>
      </c>
      <c r="C2813" t="s">
        <v>686</v>
      </c>
      <c r="D2813" t="str">
        <f t="shared" si="43"/>
        <v>10</v>
      </c>
      <c r="E2813" t="s">
        <v>320</v>
      </c>
      <c r="F2813" t="s">
        <v>374</v>
      </c>
      <c r="G2813" s="5">
        <v>6205</v>
      </c>
    </row>
    <row r="2814" spans="1:7" x14ac:dyDescent="0.2">
      <c r="A2814" t="s">
        <v>683</v>
      </c>
      <c r="B2814" t="s">
        <v>684</v>
      </c>
      <c r="C2814" t="s">
        <v>686</v>
      </c>
      <c r="D2814" t="str">
        <f t="shared" si="43"/>
        <v>10</v>
      </c>
      <c r="E2814" t="s">
        <v>574</v>
      </c>
      <c r="F2814" t="s">
        <v>374</v>
      </c>
      <c r="G2814" s="5">
        <v>200</v>
      </c>
    </row>
    <row r="2815" spans="1:7" x14ac:dyDescent="0.2">
      <c r="A2815" t="s">
        <v>683</v>
      </c>
      <c r="B2815" t="s">
        <v>684</v>
      </c>
      <c r="C2815" t="s">
        <v>686</v>
      </c>
      <c r="D2815" t="str">
        <f t="shared" si="43"/>
        <v>10</v>
      </c>
      <c r="E2815" t="s">
        <v>486</v>
      </c>
      <c r="F2815" t="s">
        <v>374</v>
      </c>
      <c r="G2815" s="5">
        <v>50</v>
      </c>
    </row>
    <row r="2816" spans="1:7" x14ac:dyDescent="0.2">
      <c r="A2816" t="s">
        <v>683</v>
      </c>
      <c r="B2816" t="s">
        <v>684</v>
      </c>
      <c r="C2816" t="s">
        <v>686</v>
      </c>
      <c r="D2816" t="str">
        <f t="shared" si="43"/>
        <v>10</v>
      </c>
      <c r="E2816" t="s">
        <v>403</v>
      </c>
      <c r="F2816" t="s">
        <v>374</v>
      </c>
      <c r="G2816" s="5">
        <v>450</v>
      </c>
    </row>
    <row r="2817" spans="1:7" x14ac:dyDescent="0.2">
      <c r="A2817" t="s">
        <v>683</v>
      </c>
      <c r="B2817" t="s">
        <v>684</v>
      </c>
      <c r="C2817" t="s">
        <v>686</v>
      </c>
      <c r="D2817" t="str">
        <f t="shared" si="43"/>
        <v>10</v>
      </c>
      <c r="E2817" t="s">
        <v>575</v>
      </c>
      <c r="F2817" t="s">
        <v>374</v>
      </c>
      <c r="G2817" s="5">
        <v>100</v>
      </c>
    </row>
    <row r="2818" spans="1:7" x14ac:dyDescent="0.2">
      <c r="A2818" t="s">
        <v>683</v>
      </c>
      <c r="B2818" t="s">
        <v>684</v>
      </c>
      <c r="C2818" t="s">
        <v>686</v>
      </c>
      <c r="D2818" t="str">
        <f t="shared" si="43"/>
        <v>10</v>
      </c>
      <c r="E2818" t="s">
        <v>436</v>
      </c>
      <c r="F2818" t="s">
        <v>374</v>
      </c>
      <c r="G2818" s="5">
        <v>50</v>
      </c>
    </row>
    <row r="2819" spans="1:7" x14ac:dyDescent="0.2">
      <c r="A2819" t="s">
        <v>683</v>
      </c>
      <c r="B2819" t="s">
        <v>684</v>
      </c>
      <c r="C2819" t="s">
        <v>686</v>
      </c>
      <c r="D2819" t="str">
        <f t="shared" ref="D2819:D2882" si="44">LEFT(E2819,2)</f>
        <v>10</v>
      </c>
      <c r="E2819" t="s">
        <v>437</v>
      </c>
      <c r="F2819" t="s">
        <v>374</v>
      </c>
      <c r="G2819" s="5">
        <v>20</v>
      </c>
    </row>
    <row r="2820" spans="1:7" x14ac:dyDescent="0.2">
      <c r="A2820" t="s">
        <v>683</v>
      </c>
      <c r="B2820" t="s">
        <v>684</v>
      </c>
      <c r="C2820" t="s">
        <v>686</v>
      </c>
      <c r="D2820" t="str">
        <f t="shared" si="44"/>
        <v>10</v>
      </c>
      <c r="E2820" t="s">
        <v>324</v>
      </c>
      <c r="F2820" t="s">
        <v>374</v>
      </c>
      <c r="G2820" s="5">
        <v>1132</v>
      </c>
    </row>
    <row r="2821" spans="1:7" x14ac:dyDescent="0.2">
      <c r="A2821" t="s">
        <v>683</v>
      </c>
      <c r="B2821" t="s">
        <v>684</v>
      </c>
      <c r="C2821" t="s">
        <v>686</v>
      </c>
      <c r="D2821" t="str">
        <f t="shared" si="44"/>
        <v>10</v>
      </c>
      <c r="E2821" t="s">
        <v>325</v>
      </c>
      <c r="F2821" t="s">
        <v>374</v>
      </c>
      <c r="G2821" s="5">
        <v>17</v>
      </c>
    </row>
    <row r="2822" spans="1:7" x14ac:dyDescent="0.2">
      <c r="A2822" t="s">
        <v>683</v>
      </c>
      <c r="B2822" t="s">
        <v>684</v>
      </c>
      <c r="C2822" t="s">
        <v>686</v>
      </c>
      <c r="D2822" t="str">
        <f t="shared" si="44"/>
        <v>10</v>
      </c>
      <c r="E2822" t="s">
        <v>326</v>
      </c>
      <c r="F2822" t="s">
        <v>374</v>
      </c>
      <c r="G2822" s="5">
        <v>1157</v>
      </c>
    </row>
    <row r="2823" spans="1:7" x14ac:dyDescent="0.2">
      <c r="A2823" t="s">
        <v>683</v>
      </c>
      <c r="B2823" t="s">
        <v>684</v>
      </c>
      <c r="C2823" t="s">
        <v>686</v>
      </c>
      <c r="D2823" t="str">
        <f t="shared" si="44"/>
        <v>11</v>
      </c>
      <c r="E2823" t="s">
        <v>327</v>
      </c>
      <c r="F2823" t="s">
        <v>374</v>
      </c>
      <c r="G2823" s="5">
        <v>2</v>
      </c>
    </row>
    <row r="2824" spans="1:7" x14ac:dyDescent="0.2">
      <c r="A2824" t="s">
        <v>683</v>
      </c>
      <c r="B2824" t="s">
        <v>684</v>
      </c>
      <c r="C2824" t="s">
        <v>686</v>
      </c>
      <c r="D2824" t="str">
        <f t="shared" si="44"/>
        <v>11</v>
      </c>
      <c r="E2824" t="s">
        <v>328</v>
      </c>
      <c r="F2824" t="s">
        <v>374</v>
      </c>
      <c r="G2824" s="5">
        <v>13</v>
      </c>
    </row>
    <row r="2825" spans="1:7" x14ac:dyDescent="0.2">
      <c r="A2825" t="s">
        <v>683</v>
      </c>
      <c r="B2825" t="s">
        <v>684</v>
      </c>
      <c r="C2825" t="s">
        <v>686</v>
      </c>
      <c r="D2825" t="str">
        <f t="shared" si="44"/>
        <v>11</v>
      </c>
      <c r="E2825" t="s">
        <v>360</v>
      </c>
      <c r="F2825" t="s">
        <v>374</v>
      </c>
      <c r="G2825" s="5">
        <v>10</v>
      </c>
    </row>
    <row r="2826" spans="1:7" x14ac:dyDescent="0.2">
      <c r="A2826" t="s">
        <v>683</v>
      </c>
      <c r="B2826" t="s">
        <v>684</v>
      </c>
      <c r="C2826" t="s">
        <v>686</v>
      </c>
      <c r="D2826" t="str">
        <f t="shared" si="44"/>
        <v>11</v>
      </c>
      <c r="E2826" t="s">
        <v>406</v>
      </c>
      <c r="F2826" t="s">
        <v>374</v>
      </c>
      <c r="G2826" s="5">
        <v>15</v>
      </c>
    </row>
    <row r="2827" spans="1:7" x14ac:dyDescent="0.2">
      <c r="A2827" t="s">
        <v>683</v>
      </c>
      <c r="B2827" t="s">
        <v>684</v>
      </c>
      <c r="C2827" t="s">
        <v>686</v>
      </c>
      <c r="D2827" t="str">
        <f t="shared" si="44"/>
        <v>11</v>
      </c>
      <c r="E2827" t="s">
        <v>331</v>
      </c>
      <c r="F2827" t="s">
        <v>374</v>
      </c>
      <c r="G2827" s="5">
        <v>17</v>
      </c>
    </row>
    <row r="2828" spans="1:7" x14ac:dyDescent="0.2">
      <c r="A2828" t="s">
        <v>683</v>
      </c>
      <c r="B2828" t="s">
        <v>684</v>
      </c>
      <c r="C2828" t="s">
        <v>686</v>
      </c>
      <c r="D2828" t="str">
        <f t="shared" si="44"/>
        <v>11</v>
      </c>
      <c r="E2828" t="s">
        <v>492</v>
      </c>
      <c r="F2828" t="s">
        <v>374</v>
      </c>
      <c r="G2828" s="5">
        <v>13</v>
      </c>
    </row>
    <row r="2829" spans="1:7" x14ac:dyDescent="0.2">
      <c r="A2829" t="s">
        <v>683</v>
      </c>
      <c r="B2829" t="s">
        <v>684</v>
      </c>
      <c r="C2829" t="s">
        <v>686</v>
      </c>
      <c r="D2829" t="str">
        <f t="shared" si="44"/>
        <v>11</v>
      </c>
      <c r="E2829" t="s">
        <v>571</v>
      </c>
      <c r="F2829" t="s">
        <v>374</v>
      </c>
      <c r="G2829" s="5">
        <v>4</v>
      </c>
    </row>
    <row r="2830" spans="1:7" x14ac:dyDescent="0.2">
      <c r="A2830" t="s">
        <v>683</v>
      </c>
      <c r="B2830" t="s">
        <v>684</v>
      </c>
      <c r="C2830" t="s">
        <v>686</v>
      </c>
      <c r="D2830" t="str">
        <f t="shared" si="44"/>
        <v>11</v>
      </c>
      <c r="E2830" t="s">
        <v>474</v>
      </c>
      <c r="F2830" t="s">
        <v>374</v>
      </c>
      <c r="G2830" s="5">
        <v>10</v>
      </c>
    </row>
    <row r="2831" spans="1:7" x14ac:dyDescent="0.2">
      <c r="A2831" t="s">
        <v>683</v>
      </c>
      <c r="B2831" t="s">
        <v>684</v>
      </c>
      <c r="C2831" t="s">
        <v>686</v>
      </c>
      <c r="D2831" t="str">
        <f t="shared" si="44"/>
        <v>11</v>
      </c>
      <c r="E2831" t="s">
        <v>620</v>
      </c>
      <c r="F2831" t="s">
        <v>374</v>
      </c>
      <c r="G2831" s="5">
        <v>200</v>
      </c>
    </row>
    <row r="2832" spans="1:7" x14ac:dyDescent="0.2">
      <c r="A2832" t="s">
        <v>683</v>
      </c>
      <c r="B2832" t="s">
        <v>684</v>
      </c>
      <c r="C2832" t="s">
        <v>686</v>
      </c>
      <c r="D2832" t="str">
        <f t="shared" si="44"/>
        <v>12</v>
      </c>
      <c r="E2832" t="s">
        <v>400</v>
      </c>
      <c r="F2832" t="s">
        <v>374</v>
      </c>
      <c r="G2832" s="5">
        <v>70</v>
      </c>
    </row>
    <row r="2833" spans="1:7" x14ac:dyDescent="0.2">
      <c r="A2833" t="s">
        <v>683</v>
      </c>
      <c r="B2833" t="s">
        <v>684</v>
      </c>
      <c r="C2833" t="s">
        <v>686</v>
      </c>
      <c r="D2833" t="str">
        <f t="shared" si="44"/>
        <v>16</v>
      </c>
      <c r="E2833" t="s">
        <v>443</v>
      </c>
      <c r="F2833" t="s">
        <v>374</v>
      </c>
      <c r="G2833" s="5">
        <v>-40</v>
      </c>
    </row>
    <row r="2834" spans="1:7" x14ac:dyDescent="0.2">
      <c r="A2834" t="s">
        <v>683</v>
      </c>
      <c r="B2834" t="s">
        <v>684</v>
      </c>
      <c r="C2834" t="s">
        <v>687</v>
      </c>
      <c r="D2834" t="str">
        <f t="shared" si="44"/>
        <v>10</v>
      </c>
      <c r="E2834" t="s">
        <v>320</v>
      </c>
      <c r="F2834" t="s">
        <v>374</v>
      </c>
      <c r="G2834" s="5">
        <v>7160</v>
      </c>
    </row>
    <row r="2835" spans="1:7" x14ac:dyDescent="0.2">
      <c r="A2835" t="s">
        <v>683</v>
      </c>
      <c r="B2835" t="s">
        <v>684</v>
      </c>
      <c r="C2835" t="s">
        <v>687</v>
      </c>
      <c r="D2835" t="str">
        <f t="shared" si="44"/>
        <v>10</v>
      </c>
      <c r="E2835" t="s">
        <v>574</v>
      </c>
      <c r="F2835" t="s">
        <v>374</v>
      </c>
      <c r="G2835" s="5">
        <v>160</v>
      </c>
    </row>
    <row r="2836" spans="1:7" x14ac:dyDescent="0.2">
      <c r="A2836" t="s">
        <v>683</v>
      </c>
      <c r="B2836" t="s">
        <v>684</v>
      </c>
      <c r="C2836" t="s">
        <v>687</v>
      </c>
      <c r="D2836" t="str">
        <f t="shared" si="44"/>
        <v>10</v>
      </c>
      <c r="E2836" t="s">
        <v>486</v>
      </c>
      <c r="F2836" t="s">
        <v>374</v>
      </c>
      <c r="G2836" s="5">
        <v>50</v>
      </c>
    </row>
    <row r="2837" spans="1:7" x14ac:dyDescent="0.2">
      <c r="A2837" t="s">
        <v>683</v>
      </c>
      <c r="B2837" t="s">
        <v>684</v>
      </c>
      <c r="C2837" t="s">
        <v>687</v>
      </c>
      <c r="D2837" t="str">
        <f t="shared" si="44"/>
        <v>10</v>
      </c>
      <c r="E2837" t="s">
        <v>403</v>
      </c>
      <c r="F2837" t="s">
        <v>374</v>
      </c>
      <c r="G2837" s="5">
        <v>600</v>
      </c>
    </row>
    <row r="2838" spans="1:7" x14ac:dyDescent="0.2">
      <c r="A2838" t="s">
        <v>683</v>
      </c>
      <c r="B2838" t="s">
        <v>684</v>
      </c>
      <c r="C2838" t="s">
        <v>687</v>
      </c>
      <c r="D2838" t="str">
        <f t="shared" si="44"/>
        <v>10</v>
      </c>
      <c r="E2838" t="s">
        <v>575</v>
      </c>
      <c r="F2838" t="s">
        <v>374</v>
      </c>
      <c r="G2838" s="5">
        <v>100</v>
      </c>
    </row>
    <row r="2839" spans="1:7" x14ac:dyDescent="0.2">
      <c r="A2839" t="s">
        <v>683</v>
      </c>
      <c r="B2839" t="s">
        <v>684</v>
      </c>
      <c r="C2839" t="s">
        <v>687</v>
      </c>
      <c r="D2839" t="str">
        <f t="shared" si="44"/>
        <v>10</v>
      </c>
      <c r="E2839" t="s">
        <v>436</v>
      </c>
      <c r="F2839" t="s">
        <v>374</v>
      </c>
      <c r="G2839" s="5">
        <v>50</v>
      </c>
    </row>
    <row r="2840" spans="1:7" x14ac:dyDescent="0.2">
      <c r="A2840" t="s">
        <v>683</v>
      </c>
      <c r="B2840" t="s">
        <v>684</v>
      </c>
      <c r="C2840" t="s">
        <v>687</v>
      </c>
      <c r="D2840" t="str">
        <f t="shared" si="44"/>
        <v>10</v>
      </c>
      <c r="E2840" t="s">
        <v>437</v>
      </c>
      <c r="F2840" t="s">
        <v>374</v>
      </c>
      <c r="G2840" s="5">
        <v>20</v>
      </c>
    </row>
    <row r="2841" spans="1:7" x14ac:dyDescent="0.2">
      <c r="A2841" t="s">
        <v>683</v>
      </c>
      <c r="B2841" t="s">
        <v>684</v>
      </c>
      <c r="C2841" t="s">
        <v>687</v>
      </c>
      <c r="D2841" t="str">
        <f t="shared" si="44"/>
        <v>10</v>
      </c>
      <c r="E2841" t="s">
        <v>324</v>
      </c>
      <c r="F2841" t="s">
        <v>374</v>
      </c>
      <c r="G2841" s="5">
        <v>1302</v>
      </c>
    </row>
    <row r="2842" spans="1:7" x14ac:dyDescent="0.2">
      <c r="A2842" t="s">
        <v>683</v>
      </c>
      <c r="B2842" t="s">
        <v>684</v>
      </c>
      <c r="C2842" t="s">
        <v>687</v>
      </c>
      <c r="D2842" t="str">
        <f t="shared" si="44"/>
        <v>10</v>
      </c>
      <c r="E2842" t="s">
        <v>325</v>
      </c>
      <c r="F2842" t="s">
        <v>374</v>
      </c>
      <c r="G2842" s="5">
        <v>17</v>
      </c>
    </row>
    <row r="2843" spans="1:7" x14ac:dyDescent="0.2">
      <c r="A2843" t="s">
        <v>683</v>
      </c>
      <c r="B2843" t="s">
        <v>684</v>
      </c>
      <c r="C2843" t="s">
        <v>687</v>
      </c>
      <c r="D2843" t="str">
        <f t="shared" si="44"/>
        <v>10</v>
      </c>
      <c r="E2843" t="s">
        <v>326</v>
      </c>
      <c r="F2843" t="s">
        <v>374</v>
      </c>
      <c r="G2843" s="5">
        <v>1331</v>
      </c>
    </row>
    <row r="2844" spans="1:7" x14ac:dyDescent="0.2">
      <c r="A2844" t="s">
        <v>683</v>
      </c>
      <c r="B2844" t="s">
        <v>684</v>
      </c>
      <c r="C2844" t="s">
        <v>687</v>
      </c>
      <c r="D2844" t="str">
        <f t="shared" si="44"/>
        <v>11</v>
      </c>
      <c r="E2844" t="s">
        <v>327</v>
      </c>
      <c r="F2844" t="s">
        <v>374</v>
      </c>
      <c r="G2844" s="5">
        <v>2</v>
      </c>
    </row>
    <row r="2845" spans="1:7" x14ac:dyDescent="0.2">
      <c r="A2845" t="s">
        <v>683</v>
      </c>
      <c r="B2845" t="s">
        <v>684</v>
      </c>
      <c r="C2845" t="s">
        <v>687</v>
      </c>
      <c r="D2845" t="str">
        <f t="shared" si="44"/>
        <v>11</v>
      </c>
      <c r="E2845" t="s">
        <v>328</v>
      </c>
      <c r="F2845" t="s">
        <v>374</v>
      </c>
      <c r="G2845" s="5">
        <v>13</v>
      </c>
    </row>
    <row r="2846" spans="1:7" x14ac:dyDescent="0.2">
      <c r="A2846" t="s">
        <v>683</v>
      </c>
      <c r="B2846" t="s">
        <v>684</v>
      </c>
      <c r="C2846" t="s">
        <v>687</v>
      </c>
      <c r="D2846" t="str">
        <f t="shared" si="44"/>
        <v>11</v>
      </c>
      <c r="E2846" t="s">
        <v>406</v>
      </c>
      <c r="F2846" t="s">
        <v>374</v>
      </c>
      <c r="G2846" s="5">
        <v>26</v>
      </c>
    </row>
    <row r="2847" spans="1:7" x14ac:dyDescent="0.2">
      <c r="A2847" t="s">
        <v>683</v>
      </c>
      <c r="B2847" t="s">
        <v>684</v>
      </c>
      <c r="C2847" t="s">
        <v>687</v>
      </c>
      <c r="D2847" t="str">
        <f t="shared" si="44"/>
        <v>11</v>
      </c>
      <c r="E2847" t="s">
        <v>492</v>
      </c>
      <c r="F2847" t="s">
        <v>374</v>
      </c>
      <c r="G2847" s="5">
        <v>20</v>
      </c>
    </row>
    <row r="2848" spans="1:7" x14ac:dyDescent="0.2">
      <c r="A2848" t="s">
        <v>683</v>
      </c>
      <c r="B2848" t="s">
        <v>684</v>
      </c>
      <c r="C2848" t="s">
        <v>687</v>
      </c>
      <c r="D2848" t="str">
        <f t="shared" si="44"/>
        <v>11</v>
      </c>
      <c r="E2848" t="s">
        <v>571</v>
      </c>
      <c r="F2848" t="s">
        <v>374</v>
      </c>
      <c r="G2848" s="5">
        <v>4</v>
      </c>
    </row>
    <row r="2849" spans="1:7" x14ac:dyDescent="0.2">
      <c r="A2849" t="s">
        <v>683</v>
      </c>
      <c r="B2849" t="s">
        <v>684</v>
      </c>
      <c r="C2849" t="s">
        <v>687</v>
      </c>
      <c r="D2849" t="str">
        <f t="shared" si="44"/>
        <v>11</v>
      </c>
      <c r="E2849" t="s">
        <v>474</v>
      </c>
      <c r="F2849" t="s">
        <v>374</v>
      </c>
      <c r="G2849" s="5">
        <v>20</v>
      </c>
    </row>
    <row r="2850" spans="1:7" x14ac:dyDescent="0.2">
      <c r="A2850" t="s">
        <v>683</v>
      </c>
      <c r="B2850" t="s">
        <v>684</v>
      </c>
      <c r="C2850" t="s">
        <v>687</v>
      </c>
      <c r="D2850" t="str">
        <f t="shared" si="44"/>
        <v>11</v>
      </c>
      <c r="E2850" t="s">
        <v>620</v>
      </c>
      <c r="F2850" t="s">
        <v>374</v>
      </c>
      <c r="G2850" s="5">
        <v>186</v>
      </c>
    </row>
    <row r="2851" spans="1:7" x14ac:dyDescent="0.2">
      <c r="A2851" t="s">
        <v>683</v>
      </c>
      <c r="B2851" t="s">
        <v>684</v>
      </c>
      <c r="C2851" t="s">
        <v>687</v>
      </c>
      <c r="D2851" t="str">
        <f t="shared" si="44"/>
        <v>12</v>
      </c>
      <c r="E2851" t="s">
        <v>400</v>
      </c>
      <c r="F2851" t="s">
        <v>374</v>
      </c>
      <c r="G2851" s="5">
        <v>70</v>
      </c>
    </row>
    <row r="2852" spans="1:7" x14ac:dyDescent="0.2">
      <c r="A2852" t="s">
        <v>683</v>
      </c>
      <c r="B2852" t="s">
        <v>684</v>
      </c>
      <c r="C2852" t="s">
        <v>687</v>
      </c>
      <c r="D2852" t="str">
        <f t="shared" si="44"/>
        <v>16</v>
      </c>
      <c r="E2852" t="s">
        <v>443</v>
      </c>
      <c r="F2852" t="s">
        <v>374</v>
      </c>
      <c r="G2852" s="5">
        <v>-50</v>
      </c>
    </row>
    <row r="2853" spans="1:7" x14ac:dyDescent="0.2">
      <c r="A2853" t="s">
        <v>683</v>
      </c>
      <c r="B2853" t="s">
        <v>684</v>
      </c>
      <c r="C2853" t="s">
        <v>688</v>
      </c>
      <c r="D2853" t="str">
        <f t="shared" si="44"/>
        <v>10</v>
      </c>
      <c r="E2853" t="s">
        <v>320</v>
      </c>
      <c r="F2853" t="s">
        <v>373</v>
      </c>
      <c r="G2853" s="5">
        <v>6145</v>
      </c>
    </row>
    <row r="2854" spans="1:7" x14ac:dyDescent="0.2">
      <c r="A2854" t="s">
        <v>683</v>
      </c>
      <c r="B2854" t="s">
        <v>684</v>
      </c>
      <c r="C2854" t="s">
        <v>688</v>
      </c>
      <c r="D2854" t="str">
        <f t="shared" si="44"/>
        <v>10</v>
      </c>
      <c r="E2854" t="s">
        <v>574</v>
      </c>
      <c r="F2854" t="s">
        <v>374</v>
      </c>
      <c r="G2854" s="5">
        <v>150</v>
      </c>
    </row>
    <row r="2855" spans="1:7" x14ac:dyDescent="0.2">
      <c r="A2855" t="s">
        <v>683</v>
      </c>
      <c r="B2855" t="s">
        <v>684</v>
      </c>
      <c r="C2855" t="s">
        <v>688</v>
      </c>
      <c r="D2855" t="str">
        <f t="shared" si="44"/>
        <v>10</v>
      </c>
      <c r="E2855" t="s">
        <v>486</v>
      </c>
      <c r="F2855" t="s">
        <v>374</v>
      </c>
      <c r="G2855" s="5">
        <v>50</v>
      </c>
    </row>
    <row r="2856" spans="1:7" x14ac:dyDescent="0.2">
      <c r="A2856" t="s">
        <v>683</v>
      </c>
      <c r="B2856" t="s">
        <v>684</v>
      </c>
      <c r="C2856" t="s">
        <v>688</v>
      </c>
      <c r="D2856" t="str">
        <f t="shared" si="44"/>
        <v>10</v>
      </c>
      <c r="E2856" t="s">
        <v>403</v>
      </c>
      <c r="F2856" t="s">
        <v>374</v>
      </c>
      <c r="G2856" s="5">
        <v>400</v>
      </c>
    </row>
    <row r="2857" spans="1:7" x14ac:dyDescent="0.2">
      <c r="A2857" t="s">
        <v>683</v>
      </c>
      <c r="B2857" t="s">
        <v>684</v>
      </c>
      <c r="C2857" t="s">
        <v>688</v>
      </c>
      <c r="D2857" t="str">
        <f t="shared" si="44"/>
        <v>10</v>
      </c>
      <c r="E2857" t="s">
        <v>575</v>
      </c>
      <c r="F2857" t="s">
        <v>374</v>
      </c>
      <c r="G2857" s="5">
        <v>80</v>
      </c>
    </row>
    <row r="2858" spans="1:7" x14ac:dyDescent="0.2">
      <c r="A2858" t="s">
        <v>683</v>
      </c>
      <c r="B2858" t="s">
        <v>684</v>
      </c>
      <c r="C2858" t="s">
        <v>688</v>
      </c>
      <c r="D2858" t="str">
        <f t="shared" si="44"/>
        <v>10</v>
      </c>
      <c r="E2858" t="s">
        <v>436</v>
      </c>
      <c r="F2858" t="s">
        <v>374</v>
      </c>
      <c r="G2858" s="5">
        <v>35</v>
      </c>
    </row>
    <row r="2859" spans="1:7" x14ac:dyDescent="0.2">
      <c r="A2859" t="s">
        <v>683</v>
      </c>
      <c r="B2859" t="s">
        <v>684</v>
      </c>
      <c r="C2859" t="s">
        <v>688</v>
      </c>
      <c r="D2859" t="str">
        <f t="shared" si="44"/>
        <v>10</v>
      </c>
      <c r="E2859" t="s">
        <v>437</v>
      </c>
      <c r="F2859" t="s">
        <v>374</v>
      </c>
      <c r="G2859" s="5">
        <v>20</v>
      </c>
    </row>
    <row r="2860" spans="1:7" x14ac:dyDescent="0.2">
      <c r="A2860" t="s">
        <v>683</v>
      </c>
      <c r="B2860" t="s">
        <v>684</v>
      </c>
      <c r="C2860" t="s">
        <v>688</v>
      </c>
      <c r="D2860" t="str">
        <f t="shared" si="44"/>
        <v>10</v>
      </c>
      <c r="E2860" t="s">
        <v>324</v>
      </c>
      <c r="F2860" t="s">
        <v>373</v>
      </c>
      <c r="G2860" s="5">
        <v>983</v>
      </c>
    </row>
    <row r="2861" spans="1:7" x14ac:dyDescent="0.2">
      <c r="A2861" t="s">
        <v>683</v>
      </c>
      <c r="B2861" t="s">
        <v>684</v>
      </c>
      <c r="C2861" t="s">
        <v>688</v>
      </c>
      <c r="D2861" t="str">
        <f t="shared" si="44"/>
        <v>10</v>
      </c>
      <c r="E2861" t="s">
        <v>324</v>
      </c>
      <c r="F2861" t="s">
        <v>374</v>
      </c>
      <c r="G2861" s="5">
        <v>118</v>
      </c>
    </row>
    <row r="2862" spans="1:7" x14ac:dyDescent="0.2">
      <c r="A2862" t="s">
        <v>683</v>
      </c>
      <c r="B2862" t="s">
        <v>684</v>
      </c>
      <c r="C2862" t="s">
        <v>688</v>
      </c>
      <c r="D2862" t="str">
        <f t="shared" si="44"/>
        <v>10</v>
      </c>
      <c r="E2862" t="s">
        <v>325</v>
      </c>
      <c r="F2862" t="s">
        <v>374</v>
      </c>
      <c r="G2862" s="5">
        <v>3</v>
      </c>
    </row>
    <row r="2863" spans="1:7" x14ac:dyDescent="0.2">
      <c r="A2863" t="s">
        <v>683</v>
      </c>
      <c r="B2863" t="s">
        <v>684</v>
      </c>
      <c r="C2863" t="s">
        <v>688</v>
      </c>
      <c r="D2863" t="str">
        <f t="shared" si="44"/>
        <v>10</v>
      </c>
      <c r="E2863" t="s">
        <v>326</v>
      </c>
      <c r="F2863" t="s">
        <v>373</v>
      </c>
      <c r="G2863" s="5">
        <v>1005</v>
      </c>
    </row>
    <row r="2864" spans="1:7" x14ac:dyDescent="0.2">
      <c r="A2864" t="s">
        <v>683</v>
      </c>
      <c r="B2864" t="s">
        <v>684</v>
      </c>
      <c r="C2864" t="s">
        <v>688</v>
      </c>
      <c r="D2864" t="str">
        <f t="shared" si="44"/>
        <v>10</v>
      </c>
      <c r="E2864" t="s">
        <v>326</v>
      </c>
      <c r="F2864" t="s">
        <v>374</v>
      </c>
      <c r="G2864" s="5">
        <v>120</v>
      </c>
    </row>
    <row r="2865" spans="1:7" x14ac:dyDescent="0.2">
      <c r="A2865" t="s">
        <v>683</v>
      </c>
      <c r="B2865" t="s">
        <v>684</v>
      </c>
      <c r="C2865" t="s">
        <v>688</v>
      </c>
      <c r="D2865" t="str">
        <f t="shared" si="44"/>
        <v>11</v>
      </c>
      <c r="E2865" t="s">
        <v>405</v>
      </c>
      <c r="F2865" t="s">
        <v>374</v>
      </c>
      <c r="G2865" s="5">
        <v>50</v>
      </c>
    </row>
    <row r="2866" spans="1:7" x14ac:dyDescent="0.2">
      <c r="A2866" t="s">
        <v>683</v>
      </c>
      <c r="B2866" t="s">
        <v>684</v>
      </c>
      <c r="C2866" t="s">
        <v>688</v>
      </c>
      <c r="D2866" t="str">
        <f t="shared" si="44"/>
        <v>11</v>
      </c>
      <c r="E2866" t="s">
        <v>328</v>
      </c>
      <c r="F2866" t="s">
        <v>374</v>
      </c>
      <c r="G2866" s="5">
        <v>20</v>
      </c>
    </row>
    <row r="2867" spans="1:7" x14ac:dyDescent="0.2">
      <c r="A2867" t="s">
        <v>683</v>
      </c>
      <c r="B2867" t="s">
        <v>684</v>
      </c>
      <c r="C2867" t="s">
        <v>688</v>
      </c>
      <c r="D2867" t="str">
        <f t="shared" si="44"/>
        <v>11</v>
      </c>
      <c r="E2867" t="s">
        <v>492</v>
      </c>
      <c r="F2867" t="s">
        <v>374</v>
      </c>
      <c r="G2867" s="5">
        <v>15</v>
      </c>
    </row>
    <row r="2868" spans="1:7" x14ac:dyDescent="0.2">
      <c r="A2868" t="s">
        <v>683</v>
      </c>
      <c r="B2868" t="s">
        <v>684</v>
      </c>
      <c r="C2868" t="s">
        <v>688</v>
      </c>
      <c r="D2868" t="str">
        <f t="shared" si="44"/>
        <v>11</v>
      </c>
      <c r="E2868" t="s">
        <v>571</v>
      </c>
      <c r="F2868" t="s">
        <v>373</v>
      </c>
      <c r="G2868" s="5">
        <v>12</v>
      </c>
    </row>
    <row r="2869" spans="1:7" x14ac:dyDescent="0.2">
      <c r="A2869" t="s">
        <v>683</v>
      </c>
      <c r="B2869" t="s">
        <v>684</v>
      </c>
      <c r="C2869" t="s">
        <v>688</v>
      </c>
      <c r="D2869" t="str">
        <f t="shared" si="44"/>
        <v>11</v>
      </c>
      <c r="E2869" t="s">
        <v>474</v>
      </c>
      <c r="F2869" t="s">
        <v>374</v>
      </c>
      <c r="G2869" s="5">
        <v>25</v>
      </c>
    </row>
    <row r="2870" spans="1:7" x14ac:dyDescent="0.2">
      <c r="A2870" t="s">
        <v>683</v>
      </c>
      <c r="B2870" t="s">
        <v>684</v>
      </c>
      <c r="C2870" t="s">
        <v>688</v>
      </c>
      <c r="D2870" t="str">
        <f t="shared" si="44"/>
        <v>11</v>
      </c>
      <c r="E2870" t="s">
        <v>620</v>
      </c>
      <c r="F2870" t="s">
        <v>373</v>
      </c>
      <c r="G2870" s="5">
        <v>120</v>
      </c>
    </row>
    <row r="2871" spans="1:7" x14ac:dyDescent="0.2">
      <c r="A2871" t="s">
        <v>683</v>
      </c>
      <c r="B2871" t="s">
        <v>684</v>
      </c>
      <c r="C2871" t="s">
        <v>688</v>
      </c>
      <c r="D2871" t="str">
        <f t="shared" si="44"/>
        <v>11</v>
      </c>
      <c r="E2871" t="s">
        <v>335</v>
      </c>
      <c r="F2871" t="s">
        <v>374</v>
      </c>
      <c r="G2871" s="5">
        <v>4</v>
      </c>
    </row>
    <row r="2872" spans="1:7" x14ac:dyDescent="0.2">
      <c r="A2872" t="s">
        <v>683</v>
      </c>
      <c r="B2872" t="s">
        <v>684</v>
      </c>
      <c r="C2872" t="s">
        <v>688</v>
      </c>
      <c r="D2872" t="str">
        <f t="shared" si="44"/>
        <v>12</v>
      </c>
      <c r="E2872" t="s">
        <v>400</v>
      </c>
      <c r="F2872" t="s">
        <v>373</v>
      </c>
      <c r="G2872" s="5">
        <v>90</v>
      </c>
    </row>
    <row r="2873" spans="1:7" x14ac:dyDescent="0.2">
      <c r="A2873" t="s">
        <v>683</v>
      </c>
      <c r="B2873" t="s">
        <v>684</v>
      </c>
      <c r="C2873" t="s">
        <v>689</v>
      </c>
      <c r="D2873" t="str">
        <f t="shared" si="44"/>
        <v>10</v>
      </c>
      <c r="E2873" t="s">
        <v>320</v>
      </c>
      <c r="F2873" t="s">
        <v>374</v>
      </c>
      <c r="G2873" s="5">
        <v>6493</v>
      </c>
    </row>
    <row r="2874" spans="1:7" x14ac:dyDescent="0.2">
      <c r="A2874" t="s">
        <v>683</v>
      </c>
      <c r="B2874" t="s">
        <v>684</v>
      </c>
      <c r="C2874" t="s">
        <v>689</v>
      </c>
      <c r="D2874" t="str">
        <f t="shared" si="44"/>
        <v>10</v>
      </c>
      <c r="E2874" t="s">
        <v>574</v>
      </c>
      <c r="F2874" t="s">
        <v>374</v>
      </c>
      <c r="G2874" s="5">
        <v>170</v>
      </c>
    </row>
    <row r="2875" spans="1:7" x14ac:dyDescent="0.2">
      <c r="A2875" t="s">
        <v>683</v>
      </c>
      <c r="B2875" t="s">
        <v>684</v>
      </c>
      <c r="C2875" t="s">
        <v>689</v>
      </c>
      <c r="D2875" t="str">
        <f t="shared" si="44"/>
        <v>10</v>
      </c>
      <c r="E2875" t="s">
        <v>486</v>
      </c>
      <c r="F2875" t="s">
        <v>374</v>
      </c>
      <c r="G2875" s="5">
        <v>50</v>
      </c>
    </row>
    <row r="2876" spans="1:7" x14ac:dyDescent="0.2">
      <c r="A2876" t="s">
        <v>683</v>
      </c>
      <c r="B2876" t="s">
        <v>684</v>
      </c>
      <c r="C2876" t="s">
        <v>689</v>
      </c>
      <c r="D2876" t="str">
        <f t="shared" si="44"/>
        <v>10</v>
      </c>
      <c r="E2876" t="s">
        <v>403</v>
      </c>
      <c r="F2876" t="s">
        <v>374</v>
      </c>
      <c r="G2876" s="5">
        <v>430</v>
      </c>
    </row>
    <row r="2877" spans="1:7" x14ac:dyDescent="0.2">
      <c r="A2877" t="s">
        <v>683</v>
      </c>
      <c r="B2877" t="s">
        <v>684</v>
      </c>
      <c r="C2877" t="s">
        <v>689</v>
      </c>
      <c r="D2877" t="str">
        <f t="shared" si="44"/>
        <v>10</v>
      </c>
      <c r="E2877" t="s">
        <v>575</v>
      </c>
      <c r="F2877" t="s">
        <v>374</v>
      </c>
      <c r="G2877" s="5">
        <v>80</v>
      </c>
    </row>
    <row r="2878" spans="1:7" x14ac:dyDescent="0.2">
      <c r="A2878" t="s">
        <v>683</v>
      </c>
      <c r="B2878" t="s">
        <v>684</v>
      </c>
      <c r="C2878" t="s">
        <v>689</v>
      </c>
      <c r="D2878" t="str">
        <f t="shared" si="44"/>
        <v>10</v>
      </c>
      <c r="E2878" t="s">
        <v>436</v>
      </c>
      <c r="F2878" t="s">
        <v>374</v>
      </c>
      <c r="G2878" s="5">
        <v>50</v>
      </c>
    </row>
    <row r="2879" spans="1:7" x14ac:dyDescent="0.2">
      <c r="A2879" t="s">
        <v>683</v>
      </c>
      <c r="B2879" t="s">
        <v>684</v>
      </c>
      <c r="C2879" t="s">
        <v>689</v>
      </c>
      <c r="D2879" t="str">
        <f t="shared" si="44"/>
        <v>10</v>
      </c>
      <c r="E2879" t="s">
        <v>437</v>
      </c>
      <c r="F2879" t="s">
        <v>374</v>
      </c>
      <c r="G2879" s="5">
        <v>20</v>
      </c>
    </row>
    <row r="2880" spans="1:7" x14ac:dyDescent="0.2">
      <c r="A2880" t="s">
        <v>683</v>
      </c>
      <c r="B2880" t="s">
        <v>684</v>
      </c>
      <c r="C2880" t="s">
        <v>689</v>
      </c>
      <c r="D2880" t="str">
        <f t="shared" si="44"/>
        <v>10</v>
      </c>
      <c r="E2880" t="s">
        <v>324</v>
      </c>
      <c r="F2880" t="s">
        <v>374</v>
      </c>
      <c r="G2880" s="5">
        <v>1167</v>
      </c>
    </row>
    <row r="2881" spans="1:7" x14ac:dyDescent="0.2">
      <c r="A2881" t="s">
        <v>683</v>
      </c>
      <c r="B2881" t="s">
        <v>684</v>
      </c>
      <c r="C2881" t="s">
        <v>689</v>
      </c>
      <c r="D2881" t="str">
        <f t="shared" si="44"/>
        <v>10</v>
      </c>
      <c r="E2881" t="s">
        <v>325</v>
      </c>
      <c r="F2881" t="s">
        <v>374</v>
      </c>
      <c r="G2881" s="5">
        <v>16</v>
      </c>
    </row>
    <row r="2882" spans="1:7" x14ac:dyDescent="0.2">
      <c r="A2882" t="s">
        <v>683</v>
      </c>
      <c r="B2882" t="s">
        <v>684</v>
      </c>
      <c r="C2882" t="s">
        <v>689</v>
      </c>
      <c r="D2882" t="str">
        <f t="shared" si="44"/>
        <v>10</v>
      </c>
      <c r="E2882" t="s">
        <v>326</v>
      </c>
      <c r="F2882" t="s">
        <v>374</v>
      </c>
      <c r="G2882" s="5">
        <v>1193</v>
      </c>
    </row>
    <row r="2883" spans="1:7" x14ac:dyDescent="0.2">
      <c r="A2883" t="s">
        <v>683</v>
      </c>
      <c r="B2883" t="s">
        <v>684</v>
      </c>
      <c r="C2883" t="s">
        <v>689</v>
      </c>
      <c r="D2883" t="str">
        <f t="shared" ref="D2883:D2946" si="45">LEFT(E2883,2)</f>
        <v>11</v>
      </c>
      <c r="E2883" t="s">
        <v>327</v>
      </c>
      <c r="F2883" t="s">
        <v>374</v>
      </c>
      <c r="G2883" s="5">
        <v>2</v>
      </c>
    </row>
    <row r="2884" spans="1:7" x14ac:dyDescent="0.2">
      <c r="A2884" t="s">
        <v>683</v>
      </c>
      <c r="B2884" t="s">
        <v>684</v>
      </c>
      <c r="C2884" t="s">
        <v>689</v>
      </c>
      <c r="D2884" t="str">
        <f t="shared" si="45"/>
        <v>11</v>
      </c>
      <c r="E2884" t="s">
        <v>328</v>
      </c>
      <c r="F2884" t="s">
        <v>374</v>
      </c>
      <c r="G2884" s="5">
        <v>13</v>
      </c>
    </row>
    <row r="2885" spans="1:7" x14ac:dyDescent="0.2">
      <c r="A2885" t="s">
        <v>683</v>
      </c>
      <c r="B2885" t="s">
        <v>684</v>
      </c>
      <c r="C2885" t="s">
        <v>689</v>
      </c>
      <c r="D2885" t="str">
        <f t="shared" si="45"/>
        <v>11</v>
      </c>
      <c r="E2885" t="s">
        <v>406</v>
      </c>
      <c r="F2885" t="s">
        <v>374</v>
      </c>
      <c r="G2885" s="5">
        <v>5</v>
      </c>
    </row>
    <row r="2886" spans="1:7" x14ac:dyDescent="0.2">
      <c r="A2886" t="s">
        <v>683</v>
      </c>
      <c r="B2886" t="s">
        <v>684</v>
      </c>
      <c r="C2886" t="s">
        <v>689</v>
      </c>
      <c r="D2886" t="str">
        <f t="shared" si="45"/>
        <v>11</v>
      </c>
      <c r="E2886" t="s">
        <v>492</v>
      </c>
      <c r="F2886" t="s">
        <v>374</v>
      </c>
      <c r="G2886" s="5">
        <v>20</v>
      </c>
    </row>
    <row r="2887" spans="1:7" x14ac:dyDescent="0.2">
      <c r="A2887" t="s">
        <v>683</v>
      </c>
      <c r="B2887" t="s">
        <v>684</v>
      </c>
      <c r="C2887" t="s">
        <v>689</v>
      </c>
      <c r="D2887" t="str">
        <f t="shared" si="45"/>
        <v>11</v>
      </c>
      <c r="E2887" t="s">
        <v>474</v>
      </c>
      <c r="F2887" t="s">
        <v>374</v>
      </c>
      <c r="G2887" s="5">
        <v>9</v>
      </c>
    </row>
    <row r="2888" spans="1:7" x14ac:dyDescent="0.2">
      <c r="A2888" t="s">
        <v>683</v>
      </c>
      <c r="B2888" t="s">
        <v>684</v>
      </c>
      <c r="C2888" t="s">
        <v>689</v>
      </c>
      <c r="D2888" t="str">
        <f t="shared" si="45"/>
        <v>11</v>
      </c>
      <c r="E2888" t="s">
        <v>620</v>
      </c>
      <c r="F2888" t="s">
        <v>374</v>
      </c>
      <c r="G2888" s="5">
        <v>115</v>
      </c>
    </row>
    <row r="2889" spans="1:7" x14ac:dyDescent="0.2">
      <c r="A2889" t="s">
        <v>683</v>
      </c>
      <c r="B2889" t="s">
        <v>684</v>
      </c>
      <c r="C2889" t="s">
        <v>689</v>
      </c>
      <c r="D2889" t="str">
        <f t="shared" si="45"/>
        <v>11</v>
      </c>
      <c r="E2889" t="s">
        <v>335</v>
      </c>
      <c r="F2889" t="s">
        <v>374</v>
      </c>
      <c r="G2889" s="5">
        <v>3</v>
      </c>
    </row>
    <row r="2890" spans="1:7" x14ac:dyDescent="0.2">
      <c r="A2890" t="s">
        <v>683</v>
      </c>
      <c r="B2890" t="s">
        <v>684</v>
      </c>
      <c r="C2890" t="s">
        <v>689</v>
      </c>
      <c r="D2890" t="str">
        <f t="shared" si="45"/>
        <v>16</v>
      </c>
      <c r="E2890" t="s">
        <v>443</v>
      </c>
      <c r="F2890" t="s">
        <v>374</v>
      </c>
      <c r="G2890" s="5">
        <v>-12</v>
      </c>
    </row>
    <row r="2891" spans="1:7" x14ac:dyDescent="0.2">
      <c r="A2891" t="s">
        <v>683</v>
      </c>
      <c r="B2891" t="s">
        <v>684</v>
      </c>
      <c r="C2891" t="s">
        <v>690</v>
      </c>
      <c r="D2891" t="str">
        <f t="shared" si="45"/>
        <v>10</v>
      </c>
      <c r="E2891" t="s">
        <v>320</v>
      </c>
      <c r="F2891" t="s">
        <v>374</v>
      </c>
      <c r="G2891" s="5">
        <v>5514</v>
      </c>
    </row>
    <row r="2892" spans="1:7" x14ac:dyDescent="0.2">
      <c r="A2892" t="s">
        <v>683</v>
      </c>
      <c r="B2892" t="s">
        <v>684</v>
      </c>
      <c r="C2892" t="s">
        <v>690</v>
      </c>
      <c r="D2892" t="str">
        <f t="shared" si="45"/>
        <v>10</v>
      </c>
      <c r="E2892" t="s">
        <v>574</v>
      </c>
      <c r="F2892" t="s">
        <v>374</v>
      </c>
      <c r="G2892" s="5">
        <v>176</v>
      </c>
    </row>
    <row r="2893" spans="1:7" x14ac:dyDescent="0.2">
      <c r="A2893" t="s">
        <v>683</v>
      </c>
      <c r="B2893" t="s">
        <v>684</v>
      </c>
      <c r="C2893" t="s">
        <v>690</v>
      </c>
      <c r="D2893" t="str">
        <f t="shared" si="45"/>
        <v>10</v>
      </c>
      <c r="E2893" t="s">
        <v>486</v>
      </c>
      <c r="F2893" t="s">
        <v>374</v>
      </c>
      <c r="G2893" s="5">
        <v>50</v>
      </c>
    </row>
    <row r="2894" spans="1:7" x14ac:dyDescent="0.2">
      <c r="A2894" t="s">
        <v>683</v>
      </c>
      <c r="B2894" t="s">
        <v>684</v>
      </c>
      <c r="C2894" t="s">
        <v>690</v>
      </c>
      <c r="D2894" t="str">
        <f t="shared" si="45"/>
        <v>10</v>
      </c>
      <c r="E2894" t="s">
        <v>403</v>
      </c>
      <c r="F2894" t="s">
        <v>374</v>
      </c>
      <c r="G2894" s="5">
        <v>400</v>
      </c>
    </row>
    <row r="2895" spans="1:7" x14ac:dyDescent="0.2">
      <c r="A2895" t="s">
        <v>683</v>
      </c>
      <c r="B2895" t="s">
        <v>684</v>
      </c>
      <c r="C2895" t="s">
        <v>690</v>
      </c>
      <c r="D2895" t="str">
        <f t="shared" si="45"/>
        <v>10</v>
      </c>
      <c r="E2895" t="s">
        <v>575</v>
      </c>
      <c r="F2895" t="s">
        <v>374</v>
      </c>
      <c r="G2895" s="5">
        <v>53</v>
      </c>
    </row>
    <row r="2896" spans="1:7" x14ac:dyDescent="0.2">
      <c r="A2896" t="s">
        <v>683</v>
      </c>
      <c r="B2896" t="s">
        <v>684</v>
      </c>
      <c r="C2896" t="s">
        <v>690</v>
      </c>
      <c r="D2896" t="str">
        <f t="shared" si="45"/>
        <v>10</v>
      </c>
      <c r="E2896" t="s">
        <v>436</v>
      </c>
      <c r="F2896" t="s">
        <v>374</v>
      </c>
      <c r="G2896" s="5">
        <v>50</v>
      </c>
    </row>
    <row r="2897" spans="1:7" x14ac:dyDescent="0.2">
      <c r="A2897" t="s">
        <v>683</v>
      </c>
      <c r="B2897" t="s">
        <v>684</v>
      </c>
      <c r="C2897" t="s">
        <v>690</v>
      </c>
      <c r="D2897" t="str">
        <f t="shared" si="45"/>
        <v>10</v>
      </c>
      <c r="E2897" t="s">
        <v>437</v>
      </c>
      <c r="F2897" t="s">
        <v>374</v>
      </c>
      <c r="G2897" s="5">
        <v>20</v>
      </c>
    </row>
    <row r="2898" spans="1:7" x14ac:dyDescent="0.2">
      <c r="A2898" t="s">
        <v>683</v>
      </c>
      <c r="B2898" t="s">
        <v>684</v>
      </c>
      <c r="C2898" t="s">
        <v>690</v>
      </c>
      <c r="D2898" t="str">
        <f t="shared" si="45"/>
        <v>10</v>
      </c>
      <c r="E2898" t="s">
        <v>324</v>
      </c>
      <c r="F2898" t="s">
        <v>374</v>
      </c>
      <c r="G2898" s="5">
        <v>1002</v>
      </c>
    </row>
    <row r="2899" spans="1:7" x14ac:dyDescent="0.2">
      <c r="A2899" t="s">
        <v>683</v>
      </c>
      <c r="B2899" t="s">
        <v>684</v>
      </c>
      <c r="C2899" t="s">
        <v>690</v>
      </c>
      <c r="D2899" t="str">
        <f t="shared" si="45"/>
        <v>10</v>
      </c>
      <c r="E2899" t="s">
        <v>325</v>
      </c>
      <c r="F2899" t="s">
        <v>374</v>
      </c>
      <c r="G2899" s="5">
        <v>15</v>
      </c>
    </row>
    <row r="2900" spans="1:7" x14ac:dyDescent="0.2">
      <c r="A2900" t="s">
        <v>683</v>
      </c>
      <c r="B2900" t="s">
        <v>684</v>
      </c>
      <c r="C2900" t="s">
        <v>690</v>
      </c>
      <c r="D2900" t="str">
        <f t="shared" si="45"/>
        <v>10</v>
      </c>
      <c r="E2900" t="s">
        <v>326</v>
      </c>
      <c r="F2900" t="s">
        <v>374</v>
      </c>
      <c r="G2900" s="5">
        <v>1024</v>
      </c>
    </row>
    <row r="2901" spans="1:7" x14ac:dyDescent="0.2">
      <c r="A2901" t="s">
        <v>683</v>
      </c>
      <c r="B2901" t="s">
        <v>684</v>
      </c>
      <c r="C2901" t="s">
        <v>690</v>
      </c>
      <c r="D2901" t="str">
        <f t="shared" si="45"/>
        <v>11</v>
      </c>
      <c r="E2901" t="s">
        <v>327</v>
      </c>
      <c r="F2901" t="s">
        <v>374</v>
      </c>
      <c r="G2901" s="5">
        <v>2</v>
      </c>
    </row>
    <row r="2902" spans="1:7" x14ac:dyDescent="0.2">
      <c r="A2902" t="s">
        <v>683</v>
      </c>
      <c r="B2902" t="s">
        <v>684</v>
      </c>
      <c r="C2902" t="s">
        <v>690</v>
      </c>
      <c r="D2902" t="str">
        <f t="shared" si="45"/>
        <v>11</v>
      </c>
      <c r="E2902" t="s">
        <v>328</v>
      </c>
      <c r="F2902" t="s">
        <v>374</v>
      </c>
      <c r="G2902" s="5">
        <v>20</v>
      </c>
    </row>
    <row r="2903" spans="1:7" x14ac:dyDescent="0.2">
      <c r="A2903" t="s">
        <v>683</v>
      </c>
      <c r="B2903" t="s">
        <v>684</v>
      </c>
      <c r="C2903" t="s">
        <v>690</v>
      </c>
      <c r="D2903" t="str">
        <f t="shared" si="45"/>
        <v>11</v>
      </c>
      <c r="E2903" t="s">
        <v>406</v>
      </c>
      <c r="F2903" t="s">
        <v>374</v>
      </c>
      <c r="G2903" s="5">
        <v>21</v>
      </c>
    </row>
    <row r="2904" spans="1:7" x14ac:dyDescent="0.2">
      <c r="A2904" t="s">
        <v>683</v>
      </c>
      <c r="B2904" t="s">
        <v>684</v>
      </c>
      <c r="C2904" t="s">
        <v>690</v>
      </c>
      <c r="D2904" t="str">
        <f t="shared" si="45"/>
        <v>11</v>
      </c>
      <c r="E2904" t="s">
        <v>492</v>
      </c>
      <c r="F2904" t="s">
        <v>374</v>
      </c>
      <c r="G2904" s="5">
        <v>15</v>
      </c>
    </row>
    <row r="2905" spans="1:7" x14ac:dyDescent="0.2">
      <c r="A2905" t="s">
        <v>683</v>
      </c>
      <c r="B2905" t="s">
        <v>684</v>
      </c>
      <c r="C2905" t="s">
        <v>690</v>
      </c>
      <c r="D2905" t="str">
        <f t="shared" si="45"/>
        <v>11</v>
      </c>
      <c r="E2905" t="s">
        <v>571</v>
      </c>
      <c r="F2905" t="s">
        <v>374</v>
      </c>
      <c r="G2905" s="5">
        <v>10</v>
      </c>
    </row>
    <row r="2906" spans="1:7" x14ac:dyDescent="0.2">
      <c r="A2906" t="s">
        <v>683</v>
      </c>
      <c r="B2906" t="s">
        <v>684</v>
      </c>
      <c r="C2906" t="s">
        <v>690</v>
      </c>
      <c r="D2906" t="str">
        <f t="shared" si="45"/>
        <v>11</v>
      </c>
      <c r="E2906" t="s">
        <v>474</v>
      </c>
      <c r="F2906" t="s">
        <v>374</v>
      </c>
      <c r="G2906" s="5">
        <v>11</v>
      </c>
    </row>
    <row r="2907" spans="1:7" x14ac:dyDescent="0.2">
      <c r="A2907" t="s">
        <v>683</v>
      </c>
      <c r="B2907" t="s">
        <v>684</v>
      </c>
      <c r="C2907" t="s">
        <v>690</v>
      </c>
      <c r="D2907" t="str">
        <f t="shared" si="45"/>
        <v>11</v>
      </c>
      <c r="E2907" t="s">
        <v>620</v>
      </c>
      <c r="F2907" t="s">
        <v>374</v>
      </c>
      <c r="G2907" s="5">
        <v>120</v>
      </c>
    </row>
    <row r="2908" spans="1:7" x14ac:dyDescent="0.2">
      <c r="A2908" t="s">
        <v>683</v>
      </c>
      <c r="B2908" t="s">
        <v>684</v>
      </c>
      <c r="C2908" t="s">
        <v>690</v>
      </c>
      <c r="D2908" t="str">
        <f t="shared" si="45"/>
        <v>11</v>
      </c>
      <c r="E2908" t="s">
        <v>335</v>
      </c>
      <c r="F2908" t="s">
        <v>374</v>
      </c>
      <c r="G2908" s="5">
        <v>3</v>
      </c>
    </row>
    <row r="2909" spans="1:7" x14ac:dyDescent="0.2">
      <c r="A2909" t="s">
        <v>683</v>
      </c>
      <c r="B2909" t="s">
        <v>684</v>
      </c>
      <c r="C2909" t="s">
        <v>690</v>
      </c>
      <c r="D2909" t="str">
        <f t="shared" si="45"/>
        <v>12</v>
      </c>
      <c r="E2909" t="s">
        <v>400</v>
      </c>
      <c r="F2909" t="s">
        <v>374</v>
      </c>
      <c r="G2909" s="5">
        <v>70</v>
      </c>
    </row>
    <row r="2910" spans="1:7" x14ac:dyDescent="0.2">
      <c r="A2910" t="s">
        <v>683</v>
      </c>
      <c r="B2910" t="s">
        <v>684</v>
      </c>
      <c r="C2910" t="s">
        <v>690</v>
      </c>
      <c r="D2910" t="str">
        <f t="shared" si="45"/>
        <v>16</v>
      </c>
      <c r="E2910" t="s">
        <v>443</v>
      </c>
      <c r="F2910" t="s">
        <v>374</v>
      </c>
      <c r="G2910" s="5">
        <v>-35</v>
      </c>
    </row>
    <row r="2911" spans="1:7" x14ac:dyDescent="0.2">
      <c r="A2911" t="s">
        <v>683</v>
      </c>
      <c r="B2911" t="s">
        <v>684</v>
      </c>
      <c r="C2911" t="s">
        <v>691</v>
      </c>
      <c r="D2911" t="str">
        <f t="shared" si="45"/>
        <v>10</v>
      </c>
      <c r="E2911" t="s">
        <v>320</v>
      </c>
      <c r="F2911" t="s">
        <v>374</v>
      </c>
      <c r="G2911" s="5">
        <v>3003</v>
      </c>
    </row>
    <row r="2912" spans="1:7" x14ac:dyDescent="0.2">
      <c r="A2912" t="s">
        <v>683</v>
      </c>
      <c r="B2912" t="s">
        <v>684</v>
      </c>
      <c r="C2912" t="s">
        <v>691</v>
      </c>
      <c r="D2912" t="str">
        <f t="shared" si="45"/>
        <v>10</v>
      </c>
      <c r="E2912" t="s">
        <v>574</v>
      </c>
      <c r="F2912" t="s">
        <v>374</v>
      </c>
      <c r="G2912" s="5">
        <v>50</v>
      </c>
    </row>
    <row r="2913" spans="1:7" x14ac:dyDescent="0.2">
      <c r="A2913" t="s">
        <v>683</v>
      </c>
      <c r="B2913" t="s">
        <v>684</v>
      </c>
      <c r="C2913" t="s">
        <v>691</v>
      </c>
      <c r="D2913" t="str">
        <f t="shared" si="45"/>
        <v>10</v>
      </c>
      <c r="E2913" t="s">
        <v>486</v>
      </c>
      <c r="F2913" t="s">
        <v>374</v>
      </c>
      <c r="G2913" s="5">
        <v>50</v>
      </c>
    </row>
    <row r="2914" spans="1:7" x14ac:dyDescent="0.2">
      <c r="A2914" t="s">
        <v>683</v>
      </c>
      <c r="B2914" t="s">
        <v>684</v>
      </c>
      <c r="C2914" t="s">
        <v>691</v>
      </c>
      <c r="D2914" t="str">
        <f t="shared" si="45"/>
        <v>10</v>
      </c>
      <c r="E2914" t="s">
        <v>403</v>
      </c>
      <c r="F2914" t="s">
        <v>374</v>
      </c>
      <c r="G2914" s="5">
        <v>160</v>
      </c>
    </row>
    <row r="2915" spans="1:7" x14ac:dyDescent="0.2">
      <c r="A2915" t="s">
        <v>683</v>
      </c>
      <c r="B2915" t="s">
        <v>684</v>
      </c>
      <c r="C2915" t="s">
        <v>691</v>
      </c>
      <c r="D2915" t="str">
        <f t="shared" si="45"/>
        <v>10</v>
      </c>
      <c r="E2915" t="s">
        <v>575</v>
      </c>
      <c r="F2915" t="s">
        <v>374</v>
      </c>
      <c r="G2915" s="5">
        <v>62</v>
      </c>
    </row>
    <row r="2916" spans="1:7" x14ac:dyDescent="0.2">
      <c r="A2916" t="s">
        <v>683</v>
      </c>
      <c r="B2916" t="s">
        <v>684</v>
      </c>
      <c r="C2916" t="s">
        <v>691</v>
      </c>
      <c r="D2916" t="str">
        <f t="shared" si="45"/>
        <v>10</v>
      </c>
      <c r="E2916" t="s">
        <v>436</v>
      </c>
      <c r="F2916" t="s">
        <v>374</v>
      </c>
      <c r="G2916" s="5">
        <v>30</v>
      </c>
    </row>
    <row r="2917" spans="1:7" x14ac:dyDescent="0.2">
      <c r="A2917" t="s">
        <v>683</v>
      </c>
      <c r="B2917" t="s">
        <v>684</v>
      </c>
      <c r="C2917" t="s">
        <v>691</v>
      </c>
      <c r="D2917" t="str">
        <f t="shared" si="45"/>
        <v>10</v>
      </c>
      <c r="E2917" t="s">
        <v>437</v>
      </c>
      <c r="F2917" t="s">
        <v>374</v>
      </c>
      <c r="G2917" s="5">
        <v>10</v>
      </c>
    </row>
    <row r="2918" spans="1:7" x14ac:dyDescent="0.2">
      <c r="A2918" t="s">
        <v>683</v>
      </c>
      <c r="B2918" t="s">
        <v>684</v>
      </c>
      <c r="C2918" t="s">
        <v>691</v>
      </c>
      <c r="D2918" t="str">
        <f t="shared" si="45"/>
        <v>10</v>
      </c>
      <c r="E2918" t="s">
        <v>324</v>
      </c>
      <c r="F2918" t="s">
        <v>374</v>
      </c>
      <c r="G2918" s="5">
        <v>538</v>
      </c>
    </row>
    <row r="2919" spans="1:7" x14ac:dyDescent="0.2">
      <c r="A2919" t="s">
        <v>683</v>
      </c>
      <c r="B2919" t="s">
        <v>684</v>
      </c>
      <c r="C2919" t="s">
        <v>691</v>
      </c>
      <c r="D2919" t="str">
        <f t="shared" si="45"/>
        <v>10</v>
      </c>
      <c r="E2919" t="s">
        <v>325</v>
      </c>
      <c r="F2919" t="s">
        <v>374</v>
      </c>
      <c r="G2919" s="5">
        <v>10</v>
      </c>
    </row>
    <row r="2920" spans="1:7" x14ac:dyDescent="0.2">
      <c r="A2920" t="s">
        <v>683</v>
      </c>
      <c r="B2920" t="s">
        <v>684</v>
      </c>
      <c r="C2920" t="s">
        <v>691</v>
      </c>
      <c r="D2920" t="str">
        <f t="shared" si="45"/>
        <v>10</v>
      </c>
      <c r="E2920" t="s">
        <v>326</v>
      </c>
      <c r="F2920" t="s">
        <v>374</v>
      </c>
      <c r="G2920" s="5">
        <v>550</v>
      </c>
    </row>
    <row r="2921" spans="1:7" x14ac:dyDescent="0.2">
      <c r="A2921" t="s">
        <v>683</v>
      </c>
      <c r="B2921" t="s">
        <v>684</v>
      </c>
      <c r="C2921" t="s">
        <v>691</v>
      </c>
      <c r="D2921" t="str">
        <f t="shared" si="45"/>
        <v>11</v>
      </c>
      <c r="E2921" t="s">
        <v>328</v>
      </c>
      <c r="F2921" t="s">
        <v>374</v>
      </c>
      <c r="G2921" s="5">
        <v>8</v>
      </c>
    </row>
    <row r="2922" spans="1:7" x14ac:dyDescent="0.2">
      <c r="A2922" t="s">
        <v>683</v>
      </c>
      <c r="B2922" t="s">
        <v>684</v>
      </c>
      <c r="C2922" t="s">
        <v>691</v>
      </c>
      <c r="D2922" t="str">
        <f t="shared" si="45"/>
        <v>11</v>
      </c>
      <c r="E2922" t="s">
        <v>406</v>
      </c>
      <c r="F2922" t="s">
        <v>374</v>
      </c>
      <c r="G2922" s="5">
        <v>7</v>
      </c>
    </row>
    <row r="2923" spans="1:7" x14ac:dyDescent="0.2">
      <c r="A2923" t="s">
        <v>683</v>
      </c>
      <c r="B2923" t="s">
        <v>684</v>
      </c>
      <c r="C2923" t="s">
        <v>691</v>
      </c>
      <c r="D2923" t="str">
        <f t="shared" si="45"/>
        <v>11</v>
      </c>
      <c r="E2923" t="s">
        <v>492</v>
      </c>
      <c r="F2923" t="s">
        <v>374</v>
      </c>
      <c r="G2923" s="5">
        <v>7</v>
      </c>
    </row>
    <row r="2924" spans="1:7" x14ac:dyDescent="0.2">
      <c r="A2924" t="s">
        <v>683</v>
      </c>
      <c r="B2924" t="s">
        <v>684</v>
      </c>
      <c r="C2924" t="s">
        <v>691</v>
      </c>
      <c r="D2924" t="str">
        <f t="shared" si="45"/>
        <v>11</v>
      </c>
      <c r="E2924" t="s">
        <v>474</v>
      </c>
      <c r="F2924" t="s">
        <v>374</v>
      </c>
      <c r="G2924" s="5">
        <v>5</v>
      </c>
    </row>
    <row r="2925" spans="1:7" x14ac:dyDescent="0.2">
      <c r="A2925" t="s">
        <v>683</v>
      </c>
      <c r="B2925" t="s">
        <v>684</v>
      </c>
      <c r="C2925" t="s">
        <v>691</v>
      </c>
      <c r="D2925" t="str">
        <f t="shared" si="45"/>
        <v>11</v>
      </c>
      <c r="E2925" t="s">
        <v>620</v>
      </c>
      <c r="F2925" t="s">
        <v>374</v>
      </c>
      <c r="G2925" s="5">
        <v>120</v>
      </c>
    </row>
    <row r="2926" spans="1:7" x14ac:dyDescent="0.2">
      <c r="A2926" t="s">
        <v>683</v>
      </c>
      <c r="B2926" t="s">
        <v>684</v>
      </c>
      <c r="C2926" t="s">
        <v>691</v>
      </c>
      <c r="D2926" t="str">
        <f t="shared" si="45"/>
        <v>16</v>
      </c>
      <c r="E2926" t="s">
        <v>443</v>
      </c>
      <c r="F2926" t="s">
        <v>374</v>
      </c>
      <c r="G2926" s="5">
        <v>-35</v>
      </c>
    </row>
    <row r="2927" spans="1:7" x14ac:dyDescent="0.2">
      <c r="A2927" t="s">
        <v>683</v>
      </c>
      <c r="B2927" t="s">
        <v>684</v>
      </c>
      <c r="C2927" t="s">
        <v>691</v>
      </c>
      <c r="D2927" t="str">
        <f t="shared" si="45"/>
        <v>17</v>
      </c>
      <c r="E2927" t="s">
        <v>395</v>
      </c>
      <c r="F2927" t="s">
        <v>374</v>
      </c>
      <c r="G2927" s="5">
        <v>-15</v>
      </c>
    </row>
    <row r="2928" spans="1:7" x14ac:dyDescent="0.2">
      <c r="A2928" t="s">
        <v>683</v>
      </c>
      <c r="B2928" t="s">
        <v>684</v>
      </c>
      <c r="C2928" t="s">
        <v>692</v>
      </c>
      <c r="D2928" t="str">
        <f t="shared" si="45"/>
        <v>10</v>
      </c>
      <c r="E2928" t="s">
        <v>320</v>
      </c>
      <c r="F2928" t="s">
        <v>374</v>
      </c>
      <c r="G2928" s="5">
        <v>3067</v>
      </c>
    </row>
    <row r="2929" spans="1:7" x14ac:dyDescent="0.2">
      <c r="A2929" t="s">
        <v>683</v>
      </c>
      <c r="B2929" t="s">
        <v>684</v>
      </c>
      <c r="C2929" t="s">
        <v>692</v>
      </c>
      <c r="D2929" t="str">
        <f t="shared" si="45"/>
        <v>10</v>
      </c>
      <c r="E2929" t="s">
        <v>574</v>
      </c>
      <c r="F2929" t="s">
        <v>374</v>
      </c>
      <c r="G2929" s="5">
        <v>120</v>
      </c>
    </row>
    <row r="2930" spans="1:7" x14ac:dyDescent="0.2">
      <c r="A2930" t="s">
        <v>683</v>
      </c>
      <c r="B2930" t="s">
        <v>684</v>
      </c>
      <c r="C2930" t="s">
        <v>692</v>
      </c>
      <c r="D2930" t="str">
        <f t="shared" si="45"/>
        <v>10</v>
      </c>
      <c r="E2930" t="s">
        <v>486</v>
      </c>
      <c r="F2930" t="s">
        <v>374</v>
      </c>
      <c r="G2930" s="5">
        <v>50</v>
      </c>
    </row>
    <row r="2931" spans="1:7" x14ac:dyDescent="0.2">
      <c r="A2931" t="s">
        <v>683</v>
      </c>
      <c r="B2931" t="s">
        <v>684</v>
      </c>
      <c r="C2931" t="s">
        <v>692</v>
      </c>
      <c r="D2931" t="str">
        <f t="shared" si="45"/>
        <v>10</v>
      </c>
      <c r="E2931" t="s">
        <v>403</v>
      </c>
      <c r="F2931" t="s">
        <v>374</v>
      </c>
      <c r="G2931" s="5">
        <v>160</v>
      </c>
    </row>
    <row r="2932" spans="1:7" x14ac:dyDescent="0.2">
      <c r="A2932" t="s">
        <v>683</v>
      </c>
      <c r="B2932" t="s">
        <v>684</v>
      </c>
      <c r="C2932" t="s">
        <v>692</v>
      </c>
      <c r="D2932" t="str">
        <f t="shared" si="45"/>
        <v>10</v>
      </c>
      <c r="E2932" t="s">
        <v>575</v>
      </c>
      <c r="F2932" t="s">
        <v>374</v>
      </c>
      <c r="G2932" s="5">
        <v>20</v>
      </c>
    </row>
    <row r="2933" spans="1:7" x14ac:dyDescent="0.2">
      <c r="A2933" t="s">
        <v>683</v>
      </c>
      <c r="B2933" t="s">
        <v>684</v>
      </c>
      <c r="C2933" t="s">
        <v>692</v>
      </c>
      <c r="D2933" t="str">
        <f t="shared" si="45"/>
        <v>10</v>
      </c>
      <c r="E2933" t="s">
        <v>436</v>
      </c>
      <c r="F2933" t="s">
        <v>374</v>
      </c>
      <c r="G2933" s="5">
        <v>20</v>
      </c>
    </row>
    <row r="2934" spans="1:7" x14ac:dyDescent="0.2">
      <c r="A2934" t="s">
        <v>683</v>
      </c>
      <c r="B2934" t="s">
        <v>684</v>
      </c>
      <c r="C2934" t="s">
        <v>692</v>
      </c>
      <c r="D2934" t="str">
        <f t="shared" si="45"/>
        <v>10</v>
      </c>
      <c r="E2934" t="s">
        <v>437</v>
      </c>
      <c r="F2934" t="s">
        <v>374</v>
      </c>
      <c r="G2934" s="5">
        <v>15</v>
      </c>
    </row>
    <row r="2935" spans="1:7" x14ac:dyDescent="0.2">
      <c r="A2935" t="s">
        <v>683</v>
      </c>
      <c r="B2935" t="s">
        <v>684</v>
      </c>
      <c r="C2935" t="s">
        <v>692</v>
      </c>
      <c r="D2935" t="str">
        <f t="shared" si="45"/>
        <v>10</v>
      </c>
      <c r="E2935" t="s">
        <v>324</v>
      </c>
      <c r="F2935" t="s">
        <v>374</v>
      </c>
      <c r="G2935" s="5">
        <v>553</v>
      </c>
    </row>
    <row r="2936" spans="1:7" x14ac:dyDescent="0.2">
      <c r="A2936" t="s">
        <v>683</v>
      </c>
      <c r="B2936" t="s">
        <v>684</v>
      </c>
      <c r="C2936" t="s">
        <v>692</v>
      </c>
      <c r="D2936" t="str">
        <f t="shared" si="45"/>
        <v>10</v>
      </c>
      <c r="E2936" t="s">
        <v>325</v>
      </c>
      <c r="F2936" t="s">
        <v>374</v>
      </c>
      <c r="G2936" s="5">
        <v>3</v>
      </c>
    </row>
    <row r="2937" spans="1:7" x14ac:dyDescent="0.2">
      <c r="A2937" t="s">
        <v>683</v>
      </c>
      <c r="B2937" t="s">
        <v>684</v>
      </c>
      <c r="C2937" t="s">
        <v>692</v>
      </c>
      <c r="D2937" t="str">
        <f t="shared" si="45"/>
        <v>10</v>
      </c>
      <c r="E2937" t="s">
        <v>326</v>
      </c>
      <c r="F2937" t="s">
        <v>374</v>
      </c>
      <c r="G2937" s="5">
        <v>565</v>
      </c>
    </row>
    <row r="2938" spans="1:7" x14ac:dyDescent="0.2">
      <c r="A2938" t="s">
        <v>683</v>
      </c>
      <c r="B2938" t="s">
        <v>684</v>
      </c>
      <c r="C2938" t="s">
        <v>692</v>
      </c>
      <c r="D2938" t="str">
        <f t="shared" si="45"/>
        <v>11</v>
      </c>
      <c r="E2938" t="s">
        <v>328</v>
      </c>
      <c r="F2938" t="s">
        <v>374</v>
      </c>
      <c r="G2938" s="5">
        <v>5</v>
      </c>
    </row>
    <row r="2939" spans="1:7" x14ac:dyDescent="0.2">
      <c r="A2939" t="s">
        <v>683</v>
      </c>
      <c r="B2939" t="s">
        <v>684</v>
      </c>
      <c r="C2939" t="s">
        <v>692</v>
      </c>
      <c r="D2939" t="str">
        <f t="shared" si="45"/>
        <v>11</v>
      </c>
      <c r="E2939" t="s">
        <v>492</v>
      </c>
      <c r="F2939" t="s">
        <v>374</v>
      </c>
      <c r="G2939" s="5">
        <v>7</v>
      </c>
    </row>
    <row r="2940" spans="1:7" x14ac:dyDescent="0.2">
      <c r="A2940" t="s">
        <v>683</v>
      </c>
      <c r="B2940" t="s">
        <v>684</v>
      </c>
      <c r="C2940" t="s">
        <v>692</v>
      </c>
      <c r="D2940" t="str">
        <f t="shared" si="45"/>
        <v>11</v>
      </c>
      <c r="E2940" t="s">
        <v>347</v>
      </c>
      <c r="F2940" t="s">
        <v>374</v>
      </c>
      <c r="G2940" s="5">
        <v>90</v>
      </c>
    </row>
    <row r="2941" spans="1:7" x14ac:dyDescent="0.2">
      <c r="A2941" t="s">
        <v>683</v>
      </c>
      <c r="B2941" t="s">
        <v>684</v>
      </c>
      <c r="C2941" t="s">
        <v>692</v>
      </c>
      <c r="D2941" t="str">
        <f t="shared" si="45"/>
        <v>11</v>
      </c>
      <c r="E2941" t="s">
        <v>335</v>
      </c>
      <c r="F2941" t="s">
        <v>374</v>
      </c>
      <c r="G2941" s="5">
        <v>3</v>
      </c>
    </row>
    <row r="2942" spans="1:7" x14ac:dyDescent="0.2">
      <c r="A2942" t="s">
        <v>683</v>
      </c>
      <c r="B2942" t="s">
        <v>684</v>
      </c>
      <c r="C2942" t="s">
        <v>692</v>
      </c>
      <c r="D2942" t="str">
        <f t="shared" si="45"/>
        <v>16</v>
      </c>
      <c r="E2942" t="s">
        <v>443</v>
      </c>
      <c r="F2942" t="s">
        <v>374</v>
      </c>
      <c r="G2942" s="5">
        <v>-3</v>
      </c>
    </row>
    <row r="2943" spans="1:7" x14ac:dyDescent="0.2">
      <c r="A2943" t="s">
        <v>683</v>
      </c>
      <c r="B2943" t="s">
        <v>684</v>
      </c>
      <c r="C2943" t="s">
        <v>693</v>
      </c>
      <c r="D2943" t="str">
        <f t="shared" si="45"/>
        <v>10</v>
      </c>
      <c r="E2943" t="s">
        <v>320</v>
      </c>
      <c r="F2943" t="s">
        <v>374</v>
      </c>
      <c r="G2943" s="5">
        <v>8702</v>
      </c>
    </row>
    <row r="2944" spans="1:7" x14ac:dyDescent="0.2">
      <c r="A2944" t="s">
        <v>683</v>
      </c>
      <c r="B2944" t="s">
        <v>684</v>
      </c>
      <c r="C2944" t="s">
        <v>693</v>
      </c>
      <c r="D2944" t="str">
        <f t="shared" si="45"/>
        <v>10</v>
      </c>
      <c r="E2944" t="s">
        <v>574</v>
      </c>
      <c r="F2944" t="s">
        <v>374</v>
      </c>
      <c r="G2944" s="5">
        <v>180</v>
      </c>
    </row>
    <row r="2945" spans="1:7" x14ac:dyDescent="0.2">
      <c r="A2945" t="s">
        <v>683</v>
      </c>
      <c r="B2945" t="s">
        <v>684</v>
      </c>
      <c r="C2945" t="s">
        <v>693</v>
      </c>
      <c r="D2945" t="str">
        <f t="shared" si="45"/>
        <v>10</v>
      </c>
      <c r="E2945" t="s">
        <v>486</v>
      </c>
      <c r="F2945" t="s">
        <v>374</v>
      </c>
      <c r="G2945" s="5">
        <v>50</v>
      </c>
    </row>
    <row r="2946" spans="1:7" x14ac:dyDescent="0.2">
      <c r="A2946" t="s">
        <v>683</v>
      </c>
      <c r="B2946" t="s">
        <v>684</v>
      </c>
      <c r="C2946" t="s">
        <v>693</v>
      </c>
      <c r="D2946" t="str">
        <f t="shared" si="45"/>
        <v>10</v>
      </c>
      <c r="E2946" t="s">
        <v>403</v>
      </c>
      <c r="F2946" t="s">
        <v>374</v>
      </c>
      <c r="G2946" s="5">
        <v>500</v>
      </c>
    </row>
    <row r="2947" spans="1:7" x14ac:dyDescent="0.2">
      <c r="A2947" t="s">
        <v>683</v>
      </c>
      <c r="B2947" t="s">
        <v>684</v>
      </c>
      <c r="C2947" t="s">
        <v>693</v>
      </c>
      <c r="D2947" t="str">
        <f t="shared" ref="D2947:D3010" si="46">LEFT(E2947,2)</f>
        <v>10</v>
      </c>
      <c r="E2947" t="s">
        <v>575</v>
      </c>
      <c r="F2947" t="s">
        <v>374</v>
      </c>
      <c r="G2947" s="5">
        <v>100</v>
      </c>
    </row>
    <row r="2948" spans="1:7" x14ac:dyDescent="0.2">
      <c r="A2948" t="s">
        <v>683</v>
      </c>
      <c r="B2948" t="s">
        <v>684</v>
      </c>
      <c r="C2948" t="s">
        <v>693</v>
      </c>
      <c r="D2948" t="str">
        <f t="shared" si="46"/>
        <v>10</v>
      </c>
      <c r="E2948" t="s">
        <v>436</v>
      </c>
      <c r="F2948" t="s">
        <v>374</v>
      </c>
      <c r="G2948" s="5">
        <v>50</v>
      </c>
    </row>
    <row r="2949" spans="1:7" x14ac:dyDescent="0.2">
      <c r="A2949" t="s">
        <v>683</v>
      </c>
      <c r="B2949" t="s">
        <v>684</v>
      </c>
      <c r="C2949" t="s">
        <v>693</v>
      </c>
      <c r="D2949" t="str">
        <f t="shared" si="46"/>
        <v>10</v>
      </c>
      <c r="E2949" t="s">
        <v>437</v>
      </c>
      <c r="F2949" t="s">
        <v>374</v>
      </c>
      <c r="G2949" s="5">
        <v>20</v>
      </c>
    </row>
    <row r="2950" spans="1:7" x14ac:dyDescent="0.2">
      <c r="A2950" t="s">
        <v>683</v>
      </c>
      <c r="B2950" t="s">
        <v>684</v>
      </c>
      <c r="C2950" t="s">
        <v>693</v>
      </c>
      <c r="D2950" t="str">
        <f t="shared" si="46"/>
        <v>10</v>
      </c>
      <c r="E2950" t="s">
        <v>324</v>
      </c>
      <c r="F2950" t="s">
        <v>374</v>
      </c>
      <c r="G2950" s="5">
        <v>1536</v>
      </c>
    </row>
    <row r="2951" spans="1:7" x14ac:dyDescent="0.2">
      <c r="A2951" t="s">
        <v>683</v>
      </c>
      <c r="B2951" t="s">
        <v>684</v>
      </c>
      <c r="C2951" t="s">
        <v>693</v>
      </c>
      <c r="D2951" t="str">
        <f t="shared" si="46"/>
        <v>10</v>
      </c>
      <c r="E2951" t="s">
        <v>325</v>
      </c>
      <c r="F2951" t="s">
        <v>374</v>
      </c>
      <c r="G2951" s="5">
        <v>15</v>
      </c>
    </row>
    <row r="2952" spans="1:7" x14ac:dyDescent="0.2">
      <c r="A2952" t="s">
        <v>683</v>
      </c>
      <c r="B2952" t="s">
        <v>684</v>
      </c>
      <c r="C2952" t="s">
        <v>693</v>
      </c>
      <c r="D2952" t="str">
        <f t="shared" si="46"/>
        <v>10</v>
      </c>
      <c r="E2952" t="s">
        <v>326</v>
      </c>
      <c r="F2952" t="s">
        <v>374</v>
      </c>
      <c r="G2952" s="5">
        <v>1570</v>
      </c>
    </row>
    <row r="2953" spans="1:7" x14ac:dyDescent="0.2">
      <c r="A2953" t="s">
        <v>683</v>
      </c>
      <c r="B2953" t="s">
        <v>684</v>
      </c>
      <c r="C2953" t="s">
        <v>693</v>
      </c>
      <c r="D2953" t="str">
        <f t="shared" si="46"/>
        <v>11</v>
      </c>
      <c r="E2953" t="s">
        <v>327</v>
      </c>
      <c r="F2953" t="s">
        <v>374</v>
      </c>
      <c r="G2953" s="5">
        <v>2</v>
      </c>
    </row>
    <row r="2954" spans="1:7" x14ac:dyDescent="0.2">
      <c r="A2954" t="s">
        <v>683</v>
      </c>
      <c r="B2954" t="s">
        <v>684</v>
      </c>
      <c r="C2954" t="s">
        <v>693</v>
      </c>
      <c r="D2954" t="str">
        <f t="shared" si="46"/>
        <v>11</v>
      </c>
      <c r="E2954" t="s">
        <v>328</v>
      </c>
      <c r="F2954" t="s">
        <v>374</v>
      </c>
      <c r="G2954" s="5">
        <v>15</v>
      </c>
    </row>
    <row r="2955" spans="1:7" x14ac:dyDescent="0.2">
      <c r="A2955" t="s">
        <v>683</v>
      </c>
      <c r="B2955" t="s">
        <v>684</v>
      </c>
      <c r="C2955" t="s">
        <v>693</v>
      </c>
      <c r="D2955" t="str">
        <f t="shared" si="46"/>
        <v>11</v>
      </c>
      <c r="E2955" t="s">
        <v>492</v>
      </c>
      <c r="F2955" t="s">
        <v>374</v>
      </c>
      <c r="G2955" s="5">
        <v>18</v>
      </c>
    </row>
    <row r="2956" spans="1:7" x14ac:dyDescent="0.2">
      <c r="A2956" t="s">
        <v>683</v>
      </c>
      <c r="B2956" t="s">
        <v>684</v>
      </c>
      <c r="C2956" t="s">
        <v>693</v>
      </c>
      <c r="D2956" t="str">
        <f t="shared" si="46"/>
        <v>11</v>
      </c>
      <c r="E2956" t="s">
        <v>474</v>
      </c>
      <c r="F2956" t="s">
        <v>374</v>
      </c>
      <c r="G2956" s="5">
        <v>27</v>
      </c>
    </row>
    <row r="2957" spans="1:7" x14ac:dyDescent="0.2">
      <c r="A2957" t="s">
        <v>683</v>
      </c>
      <c r="B2957" t="s">
        <v>684</v>
      </c>
      <c r="C2957" t="s">
        <v>693</v>
      </c>
      <c r="D2957" t="str">
        <f t="shared" si="46"/>
        <v>11</v>
      </c>
      <c r="E2957" t="s">
        <v>620</v>
      </c>
      <c r="F2957" t="s">
        <v>374</v>
      </c>
      <c r="G2957" s="5">
        <v>100</v>
      </c>
    </row>
    <row r="2958" spans="1:7" x14ac:dyDescent="0.2">
      <c r="A2958" t="s">
        <v>683</v>
      </c>
      <c r="B2958" t="s">
        <v>684</v>
      </c>
      <c r="C2958" t="s">
        <v>693</v>
      </c>
      <c r="D2958" t="str">
        <f t="shared" si="46"/>
        <v>11</v>
      </c>
      <c r="E2958" t="s">
        <v>335</v>
      </c>
      <c r="F2958" t="s">
        <v>374</v>
      </c>
      <c r="G2958" s="5">
        <v>3</v>
      </c>
    </row>
    <row r="2959" spans="1:7" x14ac:dyDescent="0.2">
      <c r="A2959" t="s">
        <v>683</v>
      </c>
      <c r="B2959" t="s">
        <v>684</v>
      </c>
      <c r="C2959" t="s">
        <v>693</v>
      </c>
      <c r="D2959" t="str">
        <f t="shared" si="46"/>
        <v>16</v>
      </c>
      <c r="E2959" t="s">
        <v>443</v>
      </c>
      <c r="F2959" t="s">
        <v>374</v>
      </c>
      <c r="G2959" s="5">
        <v>-7</v>
      </c>
    </row>
    <row r="2960" spans="1:7" x14ac:dyDescent="0.2">
      <c r="A2960" t="s">
        <v>683</v>
      </c>
      <c r="B2960" t="s">
        <v>684</v>
      </c>
      <c r="C2960" t="s">
        <v>694</v>
      </c>
      <c r="D2960" t="str">
        <f t="shared" si="46"/>
        <v>10</v>
      </c>
      <c r="E2960" t="s">
        <v>320</v>
      </c>
      <c r="F2960" t="s">
        <v>374</v>
      </c>
      <c r="G2960" s="5">
        <v>5358</v>
      </c>
    </row>
    <row r="2961" spans="1:7" x14ac:dyDescent="0.2">
      <c r="A2961" t="s">
        <v>683</v>
      </c>
      <c r="B2961" t="s">
        <v>684</v>
      </c>
      <c r="C2961" t="s">
        <v>694</v>
      </c>
      <c r="D2961" t="str">
        <f t="shared" si="46"/>
        <v>10</v>
      </c>
      <c r="E2961" t="s">
        <v>574</v>
      </c>
      <c r="F2961" t="s">
        <v>374</v>
      </c>
      <c r="G2961" s="5">
        <v>170</v>
      </c>
    </row>
    <row r="2962" spans="1:7" x14ac:dyDescent="0.2">
      <c r="A2962" t="s">
        <v>683</v>
      </c>
      <c r="B2962" t="s">
        <v>684</v>
      </c>
      <c r="C2962" t="s">
        <v>694</v>
      </c>
      <c r="D2962" t="str">
        <f t="shared" si="46"/>
        <v>10</v>
      </c>
      <c r="E2962" t="s">
        <v>486</v>
      </c>
      <c r="F2962" t="s">
        <v>374</v>
      </c>
      <c r="G2962" s="5">
        <v>50</v>
      </c>
    </row>
    <row r="2963" spans="1:7" x14ac:dyDescent="0.2">
      <c r="A2963" t="s">
        <v>683</v>
      </c>
      <c r="B2963" t="s">
        <v>684</v>
      </c>
      <c r="C2963" t="s">
        <v>694</v>
      </c>
      <c r="D2963" t="str">
        <f t="shared" si="46"/>
        <v>10</v>
      </c>
      <c r="E2963" t="s">
        <v>403</v>
      </c>
      <c r="F2963" t="s">
        <v>374</v>
      </c>
      <c r="G2963" s="5">
        <v>350</v>
      </c>
    </row>
    <row r="2964" spans="1:7" x14ac:dyDescent="0.2">
      <c r="A2964" t="s">
        <v>683</v>
      </c>
      <c r="B2964" t="s">
        <v>684</v>
      </c>
      <c r="C2964" t="s">
        <v>694</v>
      </c>
      <c r="D2964" t="str">
        <f t="shared" si="46"/>
        <v>10</v>
      </c>
      <c r="E2964" t="s">
        <v>575</v>
      </c>
      <c r="F2964" t="s">
        <v>374</v>
      </c>
      <c r="G2964" s="5">
        <v>105</v>
      </c>
    </row>
    <row r="2965" spans="1:7" x14ac:dyDescent="0.2">
      <c r="A2965" t="s">
        <v>683</v>
      </c>
      <c r="B2965" t="s">
        <v>684</v>
      </c>
      <c r="C2965" t="s">
        <v>694</v>
      </c>
      <c r="D2965" t="str">
        <f t="shared" si="46"/>
        <v>10</v>
      </c>
      <c r="E2965" t="s">
        <v>436</v>
      </c>
      <c r="F2965" t="s">
        <v>374</v>
      </c>
      <c r="G2965" s="5">
        <v>50</v>
      </c>
    </row>
    <row r="2966" spans="1:7" x14ac:dyDescent="0.2">
      <c r="A2966" t="s">
        <v>683</v>
      </c>
      <c r="B2966" t="s">
        <v>684</v>
      </c>
      <c r="C2966" t="s">
        <v>694</v>
      </c>
      <c r="D2966" t="str">
        <f t="shared" si="46"/>
        <v>10</v>
      </c>
      <c r="E2966" t="s">
        <v>437</v>
      </c>
      <c r="F2966" t="s">
        <v>374</v>
      </c>
      <c r="G2966" s="5">
        <v>20</v>
      </c>
    </row>
    <row r="2967" spans="1:7" x14ac:dyDescent="0.2">
      <c r="A2967" t="s">
        <v>683</v>
      </c>
      <c r="B2967" t="s">
        <v>684</v>
      </c>
      <c r="C2967" t="s">
        <v>694</v>
      </c>
      <c r="D2967" t="str">
        <f t="shared" si="46"/>
        <v>10</v>
      </c>
      <c r="E2967" t="s">
        <v>324</v>
      </c>
      <c r="F2967" t="s">
        <v>374</v>
      </c>
      <c r="G2967" s="5">
        <v>976</v>
      </c>
    </row>
    <row r="2968" spans="1:7" x14ac:dyDescent="0.2">
      <c r="A2968" t="s">
        <v>683</v>
      </c>
      <c r="B2968" t="s">
        <v>684</v>
      </c>
      <c r="C2968" t="s">
        <v>694</v>
      </c>
      <c r="D2968" t="str">
        <f t="shared" si="46"/>
        <v>10</v>
      </c>
      <c r="E2968" t="s">
        <v>325</v>
      </c>
      <c r="F2968" t="s">
        <v>374</v>
      </c>
      <c r="G2968" s="5">
        <v>15</v>
      </c>
    </row>
    <row r="2969" spans="1:7" x14ac:dyDescent="0.2">
      <c r="A2969" t="s">
        <v>683</v>
      </c>
      <c r="B2969" t="s">
        <v>684</v>
      </c>
      <c r="C2969" t="s">
        <v>694</v>
      </c>
      <c r="D2969" t="str">
        <f t="shared" si="46"/>
        <v>10</v>
      </c>
      <c r="E2969" t="s">
        <v>326</v>
      </c>
      <c r="F2969" t="s">
        <v>374</v>
      </c>
      <c r="G2969" s="5">
        <v>998</v>
      </c>
    </row>
    <row r="2970" spans="1:7" x14ac:dyDescent="0.2">
      <c r="A2970" t="s">
        <v>683</v>
      </c>
      <c r="B2970" t="s">
        <v>684</v>
      </c>
      <c r="C2970" t="s">
        <v>694</v>
      </c>
      <c r="D2970" t="str">
        <f t="shared" si="46"/>
        <v>11</v>
      </c>
      <c r="E2970" t="s">
        <v>327</v>
      </c>
      <c r="F2970" t="s">
        <v>374</v>
      </c>
      <c r="G2970" s="5">
        <v>2</v>
      </c>
    </row>
    <row r="2971" spans="1:7" x14ac:dyDescent="0.2">
      <c r="A2971" t="s">
        <v>683</v>
      </c>
      <c r="B2971" t="s">
        <v>684</v>
      </c>
      <c r="C2971" t="s">
        <v>694</v>
      </c>
      <c r="D2971" t="str">
        <f t="shared" si="46"/>
        <v>11</v>
      </c>
      <c r="E2971" t="s">
        <v>328</v>
      </c>
      <c r="F2971" t="s">
        <v>374</v>
      </c>
      <c r="G2971" s="5">
        <v>10</v>
      </c>
    </row>
    <row r="2972" spans="1:7" x14ac:dyDescent="0.2">
      <c r="A2972" t="s">
        <v>683</v>
      </c>
      <c r="B2972" t="s">
        <v>684</v>
      </c>
      <c r="C2972" t="s">
        <v>694</v>
      </c>
      <c r="D2972" t="str">
        <f t="shared" si="46"/>
        <v>11</v>
      </c>
      <c r="E2972" t="s">
        <v>492</v>
      </c>
      <c r="F2972" t="s">
        <v>374</v>
      </c>
      <c r="G2972" s="5">
        <v>14</v>
      </c>
    </row>
    <row r="2973" spans="1:7" x14ac:dyDescent="0.2">
      <c r="A2973" t="s">
        <v>683</v>
      </c>
      <c r="B2973" t="s">
        <v>684</v>
      </c>
      <c r="C2973" t="s">
        <v>694</v>
      </c>
      <c r="D2973" t="str">
        <f t="shared" si="46"/>
        <v>11</v>
      </c>
      <c r="E2973" t="s">
        <v>620</v>
      </c>
      <c r="F2973" t="s">
        <v>374</v>
      </c>
      <c r="G2973" s="5">
        <v>100</v>
      </c>
    </row>
    <row r="2974" spans="1:7" x14ac:dyDescent="0.2">
      <c r="A2974" t="s">
        <v>683</v>
      </c>
      <c r="B2974" t="s">
        <v>684</v>
      </c>
      <c r="C2974" t="s">
        <v>694</v>
      </c>
      <c r="D2974" t="str">
        <f t="shared" si="46"/>
        <v>11</v>
      </c>
      <c r="E2974" t="s">
        <v>335</v>
      </c>
      <c r="F2974" t="s">
        <v>374</v>
      </c>
      <c r="G2974" s="5">
        <v>3</v>
      </c>
    </row>
    <row r="2975" spans="1:7" x14ac:dyDescent="0.2">
      <c r="A2975" t="s">
        <v>683</v>
      </c>
      <c r="B2975" t="s">
        <v>684</v>
      </c>
      <c r="C2975" t="s">
        <v>694</v>
      </c>
      <c r="D2975" t="str">
        <f t="shared" si="46"/>
        <v>16</v>
      </c>
      <c r="E2975" t="s">
        <v>443</v>
      </c>
      <c r="F2975" t="s">
        <v>374</v>
      </c>
      <c r="G2975" s="5">
        <v>-14</v>
      </c>
    </row>
    <row r="2976" spans="1:7" x14ac:dyDescent="0.2">
      <c r="A2976" t="s">
        <v>683</v>
      </c>
      <c r="B2976" t="s">
        <v>684</v>
      </c>
      <c r="C2976" t="s">
        <v>695</v>
      </c>
      <c r="D2976" t="str">
        <f t="shared" si="46"/>
        <v>10</v>
      </c>
      <c r="E2976" t="s">
        <v>320</v>
      </c>
      <c r="F2976" t="s">
        <v>374</v>
      </c>
      <c r="G2976" s="5">
        <v>4668</v>
      </c>
    </row>
    <row r="2977" spans="1:7" x14ac:dyDescent="0.2">
      <c r="A2977" t="s">
        <v>683</v>
      </c>
      <c r="B2977" t="s">
        <v>684</v>
      </c>
      <c r="C2977" t="s">
        <v>695</v>
      </c>
      <c r="D2977" t="str">
        <f t="shared" si="46"/>
        <v>10</v>
      </c>
      <c r="E2977" t="s">
        <v>574</v>
      </c>
      <c r="F2977" t="s">
        <v>374</v>
      </c>
      <c r="G2977" s="5">
        <v>130</v>
      </c>
    </row>
    <row r="2978" spans="1:7" x14ac:dyDescent="0.2">
      <c r="A2978" t="s">
        <v>683</v>
      </c>
      <c r="B2978" t="s">
        <v>684</v>
      </c>
      <c r="C2978" t="s">
        <v>695</v>
      </c>
      <c r="D2978" t="str">
        <f t="shared" si="46"/>
        <v>10</v>
      </c>
      <c r="E2978" t="s">
        <v>486</v>
      </c>
      <c r="F2978" t="s">
        <v>374</v>
      </c>
      <c r="G2978" s="5">
        <v>50</v>
      </c>
    </row>
    <row r="2979" spans="1:7" x14ac:dyDescent="0.2">
      <c r="A2979" t="s">
        <v>683</v>
      </c>
      <c r="B2979" t="s">
        <v>684</v>
      </c>
      <c r="C2979" t="s">
        <v>695</v>
      </c>
      <c r="D2979" t="str">
        <f t="shared" si="46"/>
        <v>10</v>
      </c>
      <c r="E2979" t="s">
        <v>403</v>
      </c>
      <c r="F2979" t="s">
        <v>374</v>
      </c>
      <c r="G2979" s="5">
        <v>300</v>
      </c>
    </row>
    <row r="2980" spans="1:7" x14ac:dyDescent="0.2">
      <c r="A2980" t="s">
        <v>683</v>
      </c>
      <c r="B2980" t="s">
        <v>684</v>
      </c>
      <c r="C2980" t="s">
        <v>695</v>
      </c>
      <c r="D2980" t="str">
        <f t="shared" si="46"/>
        <v>10</v>
      </c>
      <c r="E2980" t="s">
        <v>575</v>
      </c>
      <c r="F2980" t="s">
        <v>374</v>
      </c>
      <c r="G2980" s="5">
        <v>40</v>
      </c>
    </row>
    <row r="2981" spans="1:7" x14ac:dyDescent="0.2">
      <c r="A2981" t="s">
        <v>683</v>
      </c>
      <c r="B2981" t="s">
        <v>684</v>
      </c>
      <c r="C2981" t="s">
        <v>695</v>
      </c>
      <c r="D2981" t="str">
        <f t="shared" si="46"/>
        <v>10</v>
      </c>
      <c r="E2981" t="s">
        <v>436</v>
      </c>
      <c r="F2981" t="s">
        <v>374</v>
      </c>
      <c r="G2981" s="5">
        <v>40</v>
      </c>
    </row>
    <row r="2982" spans="1:7" x14ac:dyDescent="0.2">
      <c r="A2982" t="s">
        <v>683</v>
      </c>
      <c r="B2982" t="s">
        <v>684</v>
      </c>
      <c r="C2982" t="s">
        <v>695</v>
      </c>
      <c r="D2982" t="str">
        <f t="shared" si="46"/>
        <v>10</v>
      </c>
      <c r="E2982" t="s">
        <v>437</v>
      </c>
      <c r="F2982" t="s">
        <v>374</v>
      </c>
      <c r="G2982" s="5">
        <v>15</v>
      </c>
    </row>
    <row r="2983" spans="1:7" x14ac:dyDescent="0.2">
      <c r="A2983" t="s">
        <v>683</v>
      </c>
      <c r="B2983" t="s">
        <v>684</v>
      </c>
      <c r="C2983" t="s">
        <v>695</v>
      </c>
      <c r="D2983" t="str">
        <f t="shared" si="46"/>
        <v>10</v>
      </c>
      <c r="E2983" t="s">
        <v>324</v>
      </c>
      <c r="F2983" t="s">
        <v>374</v>
      </c>
      <c r="G2983" s="5">
        <v>839</v>
      </c>
    </row>
    <row r="2984" spans="1:7" x14ac:dyDescent="0.2">
      <c r="A2984" t="s">
        <v>683</v>
      </c>
      <c r="B2984" t="s">
        <v>684</v>
      </c>
      <c r="C2984" t="s">
        <v>695</v>
      </c>
      <c r="D2984" t="str">
        <f t="shared" si="46"/>
        <v>10</v>
      </c>
      <c r="E2984" t="s">
        <v>325</v>
      </c>
      <c r="F2984" t="s">
        <v>374</v>
      </c>
      <c r="G2984" s="5">
        <v>23</v>
      </c>
    </row>
    <row r="2985" spans="1:7" x14ac:dyDescent="0.2">
      <c r="A2985" t="s">
        <v>683</v>
      </c>
      <c r="B2985" t="s">
        <v>684</v>
      </c>
      <c r="C2985" t="s">
        <v>695</v>
      </c>
      <c r="D2985" t="str">
        <f t="shared" si="46"/>
        <v>10</v>
      </c>
      <c r="E2985" t="s">
        <v>326</v>
      </c>
      <c r="F2985" t="s">
        <v>374</v>
      </c>
      <c r="G2985" s="5">
        <v>858</v>
      </c>
    </row>
    <row r="2986" spans="1:7" x14ac:dyDescent="0.2">
      <c r="A2986" t="s">
        <v>683</v>
      </c>
      <c r="B2986" t="s">
        <v>684</v>
      </c>
      <c r="C2986" t="s">
        <v>695</v>
      </c>
      <c r="D2986" t="str">
        <f t="shared" si="46"/>
        <v>11</v>
      </c>
      <c r="E2986" t="s">
        <v>327</v>
      </c>
      <c r="F2986" t="s">
        <v>374</v>
      </c>
      <c r="G2986" s="5">
        <v>2</v>
      </c>
    </row>
    <row r="2987" spans="1:7" x14ac:dyDescent="0.2">
      <c r="A2987" t="s">
        <v>683</v>
      </c>
      <c r="B2987" t="s">
        <v>684</v>
      </c>
      <c r="C2987" t="s">
        <v>695</v>
      </c>
      <c r="D2987" t="str">
        <f t="shared" si="46"/>
        <v>11</v>
      </c>
      <c r="E2987" t="s">
        <v>328</v>
      </c>
      <c r="F2987" t="s">
        <v>374</v>
      </c>
      <c r="G2987" s="5">
        <v>8</v>
      </c>
    </row>
    <row r="2988" spans="1:7" x14ac:dyDescent="0.2">
      <c r="A2988" t="s">
        <v>683</v>
      </c>
      <c r="B2988" t="s">
        <v>684</v>
      </c>
      <c r="C2988" t="s">
        <v>695</v>
      </c>
      <c r="D2988" t="str">
        <f t="shared" si="46"/>
        <v>11</v>
      </c>
      <c r="E2988" t="s">
        <v>492</v>
      </c>
      <c r="F2988" t="s">
        <v>412</v>
      </c>
      <c r="G2988" s="5">
        <v>10</v>
      </c>
    </row>
    <row r="2989" spans="1:7" x14ac:dyDescent="0.2">
      <c r="A2989" t="s">
        <v>683</v>
      </c>
      <c r="B2989" t="s">
        <v>684</v>
      </c>
      <c r="C2989" t="s">
        <v>695</v>
      </c>
      <c r="D2989" t="str">
        <f t="shared" si="46"/>
        <v>11</v>
      </c>
      <c r="E2989" t="s">
        <v>620</v>
      </c>
      <c r="F2989" t="s">
        <v>374</v>
      </c>
      <c r="G2989" s="5">
        <v>100</v>
      </c>
    </row>
    <row r="2990" spans="1:7" x14ac:dyDescent="0.2">
      <c r="A2990" t="s">
        <v>683</v>
      </c>
      <c r="B2990" t="s">
        <v>684</v>
      </c>
      <c r="C2990" t="s">
        <v>695</v>
      </c>
      <c r="D2990" t="str">
        <f t="shared" si="46"/>
        <v>16</v>
      </c>
      <c r="E2990" t="s">
        <v>443</v>
      </c>
      <c r="F2990" t="s">
        <v>374</v>
      </c>
      <c r="G2990" s="5">
        <v>-14</v>
      </c>
    </row>
    <row r="2991" spans="1:7" x14ac:dyDescent="0.2">
      <c r="A2991" t="s">
        <v>683</v>
      </c>
      <c r="B2991" t="s">
        <v>684</v>
      </c>
      <c r="C2991" t="s">
        <v>696</v>
      </c>
      <c r="D2991" t="str">
        <f t="shared" si="46"/>
        <v>10</v>
      </c>
      <c r="E2991" t="s">
        <v>320</v>
      </c>
      <c r="F2991" t="s">
        <v>374</v>
      </c>
      <c r="G2991" s="5">
        <v>7076</v>
      </c>
    </row>
    <row r="2992" spans="1:7" x14ac:dyDescent="0.2">
      <c r="A2992" t="s">
        <v>683</v>
      </c>
      <c r="B2992" t="s">
        <v>684</v>
      </c>
      <c r="C2992" t="s">
        <v>696</v>
      </c>
      <c r="D2992" t="str">
        <f t="shared" si="46"/>
        <v>10</v>
      </c>
      <c r="E2992" t="s">
        <v>574</v>
      </c>
      <c r="F2992" t="s">
        <v>374</v>
      </c>
      <c r="G2992" s="5">
        <v>207</v>
      </c>
    </row>
    <row r="2993" spans="1:7" x14ac:dyDescent="0.2">
      <c r="A2993" t="s">
        <v>683</v>
      </c>
      <c r="B2993" t="s">
        <v>684</v>
      </c>
      <c r="C2993" t="s">
        <v>696</v>
      </c>
      <c r="D2993" t="str">
        <f t="shared" si="46"/>
        <v>10</v>
      </c>
      <c r="E2993" t="s">
        <v>486</v>
      </c>
      <c r="F2993" t="s">
        <v>374</v>
      </c>
      <c r="G2993" s="5">
        <v>50</v>
      </c>
    </row>
    <row r="2994" spans="1:7" x14ac:dyDescent="0.2">
      <c r="A2994" t="s">
        <v>683</v>
      </c>
      <c r="B2994" t="s">
        <v>684</v>
      </c>
      <c r="C2994" t="s">
        <v>696</v>
      </c>
      <c r="D2994" t="str">
        <f t="shared" si="46"/>
        <v>10</v>
      </c>
      <c r="E2994" t="s">
        <v>403</v>
      </c>
      <c r="F2994" t="s">
        <v>374</v>
      </c>
      <c r="G2994" s="5">
        <v>410</v>
      </c>
    </row>
    <row r="2995" spans="1:7" x14ac:dyDescent="0.2">
      <c r="A2995" t="s">
        <v>683</v>
      </c>
      <c r="B2995" t="s">
        <v>684</v>
      </c>
      <c r="C2995" t="s">
        <v>696</v>
      </c>
      <c r="D2995" t="str">
        <f t="shared" si="46"/>
        <v>10</v>
      </c>
      <c r="E2995" t="s">
        <v>575</v>
      </c>
      <c r="F2995" t="s">
        <v>374</v>
      </c>
      <c r="G2995" s="5">
        <v>70</v>
      </c>
    </row>
    <row r="2996" spans="1:7" x14ac:dyDescent="0.2">
      <c r="A2996" t="s">
        <v>683</v>
      </c>
      <c r="B2996" t="s">
        <v>684</v>
      </c>
      <c r="C2996" t="s">
        <v>696</v>
      </c>
      <c r="D2996" t="str">
        <f t="shared" si="46"/>
        <v>10</v>
      </c>
      <c r="E2996" t="s">
        <v>436</v>
      </c>
      <c r="F2996" t="s">
        <v>374</v>
      </c>
      <c r="G2996" s="5">
        <v>50</v>
      </c>
    </row>
    <row r="2997" spans="1:7" x14ac:dyDescent="0.2">
      <c r="A2997" t="s">
        <v>683</v>
      </c>
      <c r="B2997" t="s">
        <v>684</v>
      </c>
      <c r="C2997" t="s">
        <v>696</v>
      </c>
      <c r="D2997" t="str">
        <f t="shared" si="46"/>
        <v>10</v>
      </c>
      <c r="E2997" t="s">
        <v>437</v>
      </c>
      <c r="F2997" t="s">
        <v>374</v>
      </c>
      <c r="G2997" s="5">
        <v>20</v>
      </c>
    </row>
    <row r="2998" spans="1:7" x14ac:dyDescent="0.2">
      <c r="A2998" t="s">
        <v>683</v>
      </c>
      <c r="B2998" t="s">
        <v>684</v>
      </c>
      <c r="C2998" t="s">
        <v>696</v>
      </c>
      <c r="D2998" t="str">
        <f t="shared" si="46"/>
        <v>10</v>
      </c>
      <c r="E2998" t="s">
        <v>324</v>
      </c>
      <c r="F2998" t="s">
        <v>374</v>
      </c>
      <c r="G2998" s="5">
        <v>1261</v>
      </c>
    </row>
    <row r="2999" spans="1:7" x14ac:dyDescent="0.2">
      <c r="A2999" t="s">
        <v>683</v>
      </c>
      <c r="B2999" t="s">
        <v>684</v>
      </c>
      <c r="C2999" t="s">
        <v>696</v>
      </c>
      <c r="D2999" t="str">
        <f t="shared" si="46"/>
        <v>10</v>
      </c>
      <c r="E2999" t="s">
        <v>325</v>
      </c>
      <c r="F2999" t="s">
        <v>374</v>
      </c>
      <c r="G2999" s="5">
        <v>18</v>
      </c>
    </row>
    <row r="3000" spans="1:7" x14ac:dyDescent="0.2">
      <c r="A3000" t="s">
        <v>683</v>
      </c>
      <c r="B3000" t="s">
        <v>684</v>
      </c>
      <c r="C3000" t="s">
        <v>696</v>
      </c>
      <c r="D3000" t="str">
        <f t="shared" si="46"/>
        <v>10</v>
      </c>
      <c r="E3000" t="s">
        <v>326</v>
      </c>
      <c r="F3000" t="s">
        <v>374</v>
      </c>
      <c r="G3000" s="5">
        <v>1290</v>
      </c>
    </row>
    <row r="3001" spans="1:7" x14ac:dyDescent="0.2">
      <c r="A3001" t="s">
        <v>683</v>
      </c>
      <c r="B3001" t="s">
        <v>684</v>
      </c>
      <c r="C3001" t="s">
        <v>696</v>
      </c>
      <c r="D3001" t="str">
        <f t="shared" si="46"/>
        <v>11</v>
      </c>
      <c r="E3001" t="s">
        <v>327</v>
      </c>
      <c r="F3001" t="s">
        <v>374</v>
      </c>
      <c r="G3001" s="5">
        <v>2</v>
      </c>
    </row>
    <row r="3002" spans="1:7" x14ac:dyDescent="0.2">
      <c r="A3002" t="s">
        <v>683</v>
      </c>
      <c r="B3002" t="s">
        <v>684</v>
      </c>
      <c r="C3002" t="s">
        <v>696</v>
      </c>
      <c r="D3002" t="str">
        <f t="shared" si="46"/>
        <v>11</v>
      </c>
      <c r="E3002" t="s">
        <v>328</v>
      </c>
      <c r="F3002" t="s">
        <v>374</v>
      </c>
      <c r="G3002" s="5">
        <v>15</v>
      </c>
    </row>
    <row r="3003" spans="1:7" x14ac:dyDescent="0.2">
      <c r="A3003" t="s">
        <v>683</v>
      </c>
      <c r="B3003" t="s">
        <v>684</v>
      </c>
      <c r="C3003" t="s">
        <v>696</v>
      </c>
      <c r="D3003" t="str">
        <f t="shared" si="46"/>
        <v>11</v>
      </c>
      <c r="E3003" t="s">
        <v>492</v>
      </c>
      <c r="F3003" t="s">
        <v>374</v>
      </c>
      <c r="G3003" s="5">
        <v>18</v>
      </c>
    </row>
    <row r="3004" spans="1:7" x14ac:dyDescent="0.2">
      <c r="A3004" t="s">
        <v>683</v>
      </c>
      <c r="B3004" t="s">
        <v>684</v>
      </c>
      <c r="C3004" t="s">
        <v>696</v>
      </c>
      <c r="D3004" t="str">
        <f t="shared" si="46"/>
        <v>11</v>
      </c>
      <c r="E3004" t="s">
        <v>335</v>
      </c>
      <c r="F3004" t="s">
        <v>374</v>
      </c>
      <c r="G3004" s="5">
        <v>3</v>
      </c>
    </row>
    <row r="3005" spans="1:7" x14ac:dyDescent="0.2">
      <c r="A3005" t="s">
        <v>683</v>
      </c>
      <c r="B3005" t="s">
        <v>684</v>
      </c>
      <c r="C3005" t="s">
        <v>696</v>
      </c>
      <c r="D3005" t="str">
        <f t="shared" si="46"/>
        <v>16</v>
      </c>
      <c r="E3005" t="s">
        <v>443</v>
      </c>
      <c r="F3005" t="s">
        <v>374</v>
      </c>
      <c r="G3005" s="5">
        <v>-12</v>
      </c>
    </row>
    <row r="3006" spans="1:7" x14ac:dyDescent="0.2">
      <c r="A3006" t="s">
        <v>683</v>
      </c>
      <c r="B3006" t="s">
        <v>684</v>
      </c>
      <c r="C3006" t="s">
        <v>697</v>
      </c>
      <c r="D3006" t="str">
        <f t="shared" si="46"/>
        <v>10</v>
      </c>
      <c r="E3006" t="s">
        <v>320</v>
      </c>
      <c r="F3006" t="s">
        <v>374</v>
      </c>
      <c r="G3006" s="5">
        <v>7479</v>
      </c>
    </row>
    <row r="3007" spans="1:7" x14ac:dyDescent="0.2">
      <c r="A3007" t="s">
        <v>683</v>
      </c>
      <c r="B3007" t="s">
        <v>684</v>
      </c>
      <c r="C3007" t="s">
        <v>697</v>
      </c>
      <c r="D3007" t="str">
        <f t="shared" si="46"/>
        <v>10</v>
      </c>
      <c r="E3007" t="s">
        <v>574</v>
      </c>
      <c r="F3007" t="s">
        <v>374</v>
      </c>
      <c r="G3007" s="5">
        <v>125</v>
      </c>
    </row>
    <row r="3008" spans="1:7" x14ac:dyDescent="0.2">
      <c r="A3008" t="s">
        <v>683</v>
      </c>
      <c r="B3008" t="s">
        <v>684</v>
      </c>
      <c r="C3008" t="s">
        <v>697</v>
      </c>
      <c r="D3008" t="str">
        <f t="shared" si="46"/>
        <v>10</v>
      </c>
      <c r="E3008" t="s">
        <v>486</v>
      </c>
      <c r="F3008" t="s">
        <v>374</v>
      </c>
      <c r="G3008" s="5">
        <v>50</v>
      </c>
    </row>
    <row r="3009" spans="1:7" x14ac:dyDescent="0.2">
      <c r="A3009" t="s">
        <v>683</v>
      </c>
      <c r="B3009" t="s">
        <v>684</v>
      </c>
      <c r="C3009" t="s">
        <v>697</v>
      </c>
      <c r="D3009" t="str">
        <f t="shared" si="46"/>
        <v>10</v>
      </c>
      <c r="E3009" t="s">
        <v>403</v>
      </c>
      <c r="F3009" t="s">
        <v>374</v>
      </c>
      <c r="G3009" s="5">
        <v>450</v>
      </c>
    </row>
    <row r="3010" spans="1:7" x14ac:dyDescent="0.2">
      <c r="A3010" t="s">
        <v>683</v>
      </c>
      <c r="B3010" t="s">
        <v>684</v>
      </c>
      <c r="C3010" t="s">
        <v>697</v>
      </c>
      <c r="D3010" t="str">
        <f t="shared" si="46"/>
        <v>10</v>
      </c>
      <c r="E3010" t="s">
        <v>575</v>
      </c>
      <c r="F3010" t="s">
        <v>374</v>
      </c>
      <c r="G3010" s="5">
        <v>135</v>
      </c>
    </row>
    <row r="3011" spans="1:7" x14ac:dyDescent="0.2">
      <c r="A3011" t="s">
        <v>683</v>
      </c>
      <c r="B3011" t="s">
        <v>684</v>
      </c>
      <c r="C3011" t="s">
        <v>697</v>
      </c>
      <c r="D3011" t="str">
        <f t="shared" ref="D3011:D3074" si="47">LEFT(E3011,2)</f>
        <v>10</v>
      </c>
      <c r="E3011" t="s">
        <v>436</v>
      </c>
      <c r="F3011" t="s">
        <v>374</v>
      </c>
      <c r="G3011" s="5">
        <v>50</v>
      </c>
    </row>
    <row r="3012" spans="1:7" x14ac:dyDescent="0.2">
      <c r="A3012" t="s">
        <v>683</v>
      </c>
      <c r="B3012" t="s">
        <v>684</v>
      </c>
      <c r="C3012" t="s">
        <v>697</v>
      </c>
      <c r="D3012" t="str">
        <f t="shared" si="47"/>
        <v>10</v>
      </c>
      <c r="E3012" t="s">
        <v>437</v>
      </c>
      <c r="F3012" t="s">
        <v>374</v>
      </c>
      <c r="G3012" s="5">
        <v>20</v>
      </c>
    </row>
    <row r="3013" spans="1:7" x14ac:dyDescent="0.2">
      <c r="A3013" t="s">
        <v>683</v>
      </c>
      <c r="B3013" t="s">
        <v>684</v>
      </c>
      <c r="C3013" t="s">
        <v>697</v>
      </c>
      <c r="D3013" t="str">
        <f t="shared" si="47"/>
        <v>10</v>
      </c>
      <c r="E3013" t="s">
        <v>324</v>
      </c>
      <c r="F3013" t="s">
        <v>374</v>
      </c>
      <c r="G3013" s="5">
        <v>1329</v>
      </c>
    </row>
    <row r="3014" spans="1:7" x14ac:dyDescent="0.2">
      <c r="A3014" t="s">
        <v>683</v>
      </c>
      <c r="B3014" t="s">
        <v>684</v>
      </c>
      <c r="C3014" t="s">
        <v>697</v>
      </c>
      <c r="D3014" t="str">
        <f t="shared" si="47"/>
        <v>10</v>
      </c>
      <c r="E3014" t="s">
        <v>325</v>
      </c>
      <c r="F3014" t="s">
        <v>374</v>
      </c>
      <c r="G3014" s="5">
        <v>24</v>
      </c>
    </row>
    <row r="3015" spans="1:7" x14ac:dyDescent="0.2">
      <c r="A3015" t="s">
        <v>683</v>
      </c>
      <c r="B3015" t="s">
        <v>684</v>
      </c>
      <c r="C3015" t="s">
        <v>697</v>
      </c>
      <c r="D3015" t="str">
        <f t="shared" si="47"/>
        <v>10</v>
      </c>
      <c r="E3015" t="s">
        <v>326</v>
      </c>
      <c r="F3015" t="s">
        <v>374</v>
      </c>
      <c r="G3015" s="5">
        <v>1359</v>
      </c>
    </row>
    <row r="3016" spans="1:7" x14ac:dyDescent="0.2">
      <c r="A3016" t="s">
        <v>683</v>
      </c>
      <c r="B3016" t="s">
        <v>684</v>
      </c>
      <c r="C3016" t="s">
        <v>697</v>
      </c>
      <c r="D3016" t="str">
        <f t="shared" si="47"/>
        <v>11</v>
      </c>
      <c r="E3016" t="s">
        <v>327</v>
      </c>
      <c r="F3016" t="s">
        <v>374</v>
      </c>
      <c r="G3016" s="5">
        <v>2</v>
      </c>
    </row>
    <row r="3017" spans="1:7" x14ac:dyDescent="0.2">
      <c r="A3017" t="s">
        <v>683</v>
      </c>
      <c r="B3017" t="s">
        <v>684</v>
      </c>
      <c r="C3017" t="s">
        <v>697</v>
      </c>
      <c r="D3017" t="str">
        <f t="shared" si="47"/>
        <v>11</v>
      </c>
      <c r="E3017" t="s">
        <v>328</v>
      </c>
      <c r="F3017" t="s">
        <v>374</v>
      </c>
      <c r="G3017" s="5">
        <v>13</v>
      </c>
    </row>
    <row r="3018" spans="1:7" x14ac:dyDescent="0.2">
      <c r="A3018" t="s">
        <v>683</v>
      </c>
      <c r="B3018" t="s">
        <v>684</v>
      </c>
      <c r="C3018" t="s">
        <v>697</v>
      </c>
      <c r="D3018" t="str">
        <f t="shared" si="47"/>
        <v>11</v>
      </c>
      <c r="E3018" t="s">
        <v>406</v>
      </c>
      <c r="F3018" t="s">
        <v>374</v>
      </c>
      <c r="G3018" s="5">
        <v>4</v>
      </c>
    </row>
    <row r="3019" spans="1:7" x14ac:dyDescent="0.2">
      <c r="A3019" t="s">
        <v>683</v>
      </c>
      <c r="B3019" t="s">
        <v>684</v>
      </c>
      <c r="C3019" t="s">
        <v>697</v>
      </c>
      <c r="D3019" t="str">
        <f t="shared" si="47"/>
        <v>11</v>
      </c>
      <c r="E3019" t="s">
        <v>492</v>
      </c>
      <c r="F3019" t="s">
        <v>374</v>
      </c>
      <c r="G3019" s="5">
        <v>18</v>
      </c>
    </row>
    <row r="3020" spans="1:7" x14ac:dyDescent="0.2">
      <c r="A3020" t="s">
        <v>683</v>
      </c>
      <c r="B3020" t="s">
        <v>684</v>
      </c>
      <c r="C3020" t="s">
        <v>697</v>
      </c>
      <c r="D3020" t="str">
        <f t="shared" si="47"/>
        <v>11</v>
      </c>
      <c r="E3020" t="s">
        <v>620</v>
      </c>
      <c r="F3020" t="s">
        <v>374</v>
      </c>
      <c r="G3020" s="5">
        <v>105</v>
      </c>
    </row>
    <row r="3021" spans="1:7" x14ac:dyDescent="0.2">
      <c r="A3021" t="s">
        <v>683</v>
      </c>
      <c r="B3021" t="s">
        <v>684</v>
      </c>
      <c r="C3021" t="s">
        <v>697</v>
      </c>
      <c r="D3021" t="str">
        <f t="shared" si="47"/>
        <v>11</v>
      </c>
      <c r="E3021" t="s">
        <v>335</v>
      </c>
      <c r="F3021" t="s">
        <v>374</v>
      </c>
      <c r="G3021" s="5">
        <v>3</v>
      </c>
    </row>
    <row r="3022" spans="1:7" x14ac:dyDescent="0.2">
      <c r="A3022" t="s">
        <v>683</v>
      </c>
      <c r="B3022" t="s">
        <v>684</v>
      </c>
      <c r="C3022" t="s">
        <v>697</v>
      </c>
      <c r="D3022" t="str">
        <f t="shared" si="47"/>
        <v>16</v>
      </c>
      <c r="E3022" t="s">
        <v>443</v>
      </c>
      <c r="F3022" t="s">
        <v>374</v>
      </c>
      <c r="G3022" s="5">
        <v>-13</v>
      </c>
    </row>
    <row r="3023" spans="1:7" x14ac:dyDescent="0.2">
      <c r="A3023" t="s">
        <v>683</v>
      </c>
      <c r="B3023" t="s">
        <v>684</v>
      </c>
      <c r="C3023" t="s">
        <v>698</v>
      </c>
      <c r="D3023" t="str">
        <f t="shared" si="47"/>
        <v>10</v>
      </c>
      <c r="E3023" t="s">
        <v>320</v>
      </c>
      <c r="F3023" t="s">
        <v>374</v>
      </c>
      <c r="G3023" s="5">
        <v>4225</v>
      </c>
    </row>
    <row r="3024" spans="1:7" x14ac:dyDescent="0.2">
      <c r="A3024" t="s">
        <v>683</v>
      </c>
      <c r="B3024" t="s">
        <v>684</v>
      </c>
      <c r="C3024" t="s">
        <v>698</v>
      </c>
      <c r="D3024" t="str">
        <f t="shared" si="47"/>
        <v>10</v>
      </c>
      <c r="E3024" t="s">
        <v>574</v>
      </c>
      <c r="F3024" t="s">
        <v>374</v>
      </c>
      <c r="G3024" s="5">
        <v>85</v>
      </c>
    </row>
    <row r="3025" spans="1:7" x14ac:dyDescent="0.2">
      <c r="A3025" t="s">
        <v>683</v>
      </c>
      <c r="B3025" t="s">
        <v>684</v>
      </c>
      <c r="C3025" t="s">
        <v>698</v>
      </c>
      <c r="D3025" t="str">
        <f t="shared" si="47"/>
        <v>10</v>
      </c>
      <c r="E3025" t="s">
        <v>486</v>
      </c>
      <c r="F3025" t="s">
        <v>374</v>
      </c>
      <c r="G3025" s="5">
        <v>50</v>
      </c>
    </row>
    <row r="3026" spans="1:7" x14ac:dyDescent="0.2">
      <c r="A3026" t="s">
        <v>683</v>
      </c>
      <c r="B3026" t="s">
        <v>684</v>
      </c>
      <c r="C3026" t="s">
        <v>698</v>
      </c>
      <c r="D3026" t="str">
        <f t="shared" si="47"/>
        <v>10</v>
      </c>
      <c r="E3026" t="s">
        <v>403</v>
      </c>
      <c r="F3026" t="s">
        <v>374</v>
      </c>
      <c r="G3026" s="5">
        <v>350</v>
      </c>
    </row>
    <row r="3027" spans="1:7" x14ac:dyDescent="0.2">
      <c r="A3027" t="s">
        <v>683</v>
      </c>
      <c r="B3027" t="s">
        <v>684</v>
      </c>
      <c r="C3027" t="s">
        <v>698</v>
      </c>
      <c r="D3027" t="str">
        <f t="shared" si="47"/>
        <v>10</v>
      </c>
      <c r="E3027" t="s">
        <v>575</v>
      </c>
      <c r="F3027" t="s">
        <v>374</v>
      </c>
      <c r="G3027" s="5">
        <v>100</v>
      </c>
    </row>
    <row r="3028" spans="1:7" x14ac:dyDescent="0.2">
      <c r="A3028" t="s">
        <v>683</v>
      </c>
      <c r="B3028" t="s">
        <v>684</v>
      </c>
      <c r="C3028" t="s">
        <v>698</v>
      </c>
      <c r="D3028" t="str">
        <f t="shared" si="47"/>
        <v>10</v>
      </c>
      <c r="E3028" t="s">
        <v>436</v>
      </c>
      <c r="F3028" t="s">
        <v>374</v>
      </c>
      <c r="G3028" s="5">
        <v>50</v>
      </c>
    </row>
    <row r="3029" spans="1:7" x14ac:dyDescent="0.2">
      <c r="A3029" t="s">
        <v>683</v>
      </c>
      <c r="B3029" t="s">
        <v>684</v>
      </c>
      <c r="C3029" t="s">
        <v>698</v>
      </c>
      <c r="D3029" t="str">
        <f t="shared" si="47"/>
        <v>10</v>
      </c>
      <c r="E3029" t="s">
        <v>437</v>
      </c>
      <c r="F3029" t="s">
        <v>374</v>
      </c>
      <c r="G3029" s="5">
        <v>20</v>
      </c>
    </row>
    <row r="3030" spans="1:7" x14ac:dyDescent="0.2">
      <c r="A3030" t="s">
        <v>683</v>
      </c>
      <c r="B3030" t="s">
        <v>684</v>
      </c>
      <c r="C3030" t="s">
        <v>698</v>
      </c>
      <c r="D3030" t="str">
        <f t="shared" si="47"/>
        <v>10</v>
      </c>
      <c r="E3030" t="s">
        <v>324</v>
      </c>
      <c r="F3030" t="s">
        <v>374</v>
      </c>
      <c r="G3030" s="5">
        <v>781</v>
      </c>
    </row>
    <row r="3031" spans="1:7" x14ac:dyDescent="0.2">
      <c r="A3031" t="s">
        <v>683</v>
      </c>
      <c r="B3031" t="s">
        <v>684</v>
      </c>
      <c r="C3031" t="s">
        <v>698</v>
      </c>
      <c r="D3031" t="str">
        <f t="shared" si="47"/>
        <v>10</v>
      </c>
      <c r="E3031" t="s">
        <v>325</v>
      </c>
      <c r="F3031" t="s">
        <v>374</v>
      </c>
      <c r="G3031" s="5">
        <v>7</v>
      </c>
    </row>
    <row r="3032" spans="1:7" x14ac:dyDescent="0.2">
      <c r="A3032" t="s">
        <v>683</v>
      </c>
      <c r="B3032" t="s">
        <v>684</v>
      </c>
      <c r="C3032" t="s">
        <v>698</v>
      </c>
      <c r="D3032" t="str">
        <f t="shared" si="47"/>
        <v>10</v>
      </c>
      <c r="E3032" t="s">
        <v>326</v>
      </c>
      <c r="F3032" t="s">
        <v>374</v>
      </c>
      <c r="G3032" s="5">
        <v>798</v>
      </c>
    </row>
    <row r="3033" spans="1:7" x14ac:dyDescent="0.2">
      <c r="A3033" t="s">
        <v>683</v>
      </c>
      <c r="B3033" t="s">
        <v>684</v>
      </c>
      <c r="C3033" t="s">
        <v>698</v>
      </c>
      <c r="D3033" t="str">
        <f t="shared" si="47"/>
        <v>11</v>
      </c>
      <c r="E3033" t="s">
        <v>327</v>
      </c>
      <c r="F3033" t="s">
        <v>374</v>
      </c>
      <c r="G3033" s="5">
        <v>2</v>
      </c>
    </row>
    <row r="3034" spans="1:7" x14ac:dyDescent="0.2">
      <c r="A3034" t="s">
        <v>683</v>
      </c>
      <c r="B3034" t="s">
        <v>684</v>
      </c>
      <c r="C3034" t="s">
        <v>698</v>
      </c>
      <c r="D3034" t="str">
        <f t="shared" si="47"/>
        <v>11</v>
      </c>
      <c r="E3034" t="s">
        <v>328</v>
      </c>
      <c r="F3034" t="s">
        <v>374</v>
      </c>
      <c r="G3034" s="5">
        <v>12</v>
      </c>
    </row>
    <row r="3035" spans="1:7" x14ac:dyDescent="0.2">
      <c r="A3035" t="s">
        <v>683</v>
      </c>
      <c r="B3035" t="s">
        <v>684</v>
      </c>
      <c r="C3035" t="s">
        <v>698</v>
      </c>
      <c r="D3035" t="str">
        <f t="shared" si="47"/>
        <v>11</v>
      </c>
      <c r="E3035" t="s">
        <v>406</v>
      </c>
      <c r="F3035" t="s">
        <v>374</v>
      </c>
      <c r="G3035" s="5">
        <v>12</v>
      </c>
    </row>
    <row r="3036" spans="1:7" x14ac:dyDescent="0.2">
      <c r="A3036" t="s">
        <v>683</v>
      </c>
      <c r="B3036" t="s">
        <v>684</v>
      </c>
      <c r="C3036" t="s">
        <v>698</v>
      </c>
      <c r="D3036" t="str">
        <f t="shared" si="47"/>
        <v>11</v>
      </c>
      <c r="E3036" t="s">
        <v>492</v>
      </c>
      <c r="F3036" t="s">
        <v>374</v>
      </c>
      <c r="G3036" s="5">
        <v>10</v>
      </c>
    </row>
    <row r="3037" spans="1:7" x14ac:dyDescent="0.2">
      <c r="A3037" t="s">
        <v>683</v>
      </c>
      <c r="B3037" t="s">
        <v>684</v>
      </c>
      <c r="C3037" t="s">
        <v>698</v>
      </c>
      <c r="D3037" t="str">
        <f t="shared" si="47"/>
        <v>11</v>
      </c>
      <c r="E3037" t="s">
        <v>571</v>
      </c>
      <c r="F3037" t="s">
        <v>374</v>
      </c>
      <c r="G3037" s="5">
        <v>15</v>
      </c>
    </row>
    <row r="3038" spans="1:7" x14ac:dyDescent="0.2">
      <c r="A3038" t="s">
        <v>683</v>
      </c>
      <c r="B3038" t="s">
        <v>684</v>
      </c>
      <c r="C3038" t="s">
        <v>698</v>
      </c>
      <c r="D3038" t="str">
        <f t="shared" si="47"/>
        <v>11</v>
      </c>
      <c r="E3038" t="s">
        <v>474</v>
      </c>
      <c r="F3038" t="s">
        <v>374</v>
      </c>
      <c r="G3038" s="5">
        <v>13</v>
      </c>
    </row>
    <row r="3039" spans="1:7" x14ac:dyDescent="0.2">
      <c r="A3039" t="s">
        <v>683</v>
      </c>
      <c r="B3039" t="s">
        <v>684</v>
      </c>
      <c r="C3039" t="s">
        <v>698</v>
      </c>
      <c r="D3039" t="str">
        <f t="shared" si="47"/>
        <v>11</v>
      </c>
      <c r="E3039" t="s">
        <v>620</v>
      </c>
      <c r="F3039" t="s">
        <v>374</v>
      </c>
      <c r="G3039" s="5">
        <v>102</v>
      </c>
    </row>
    <row r="3040" spans="1:7" x14ac:dyDescent="0.2">
      <c r="A3040" t="s">
        <v>683</v>
      </c>
      <c r="B3040" t="s">
        <v>684</v>
      </c>
      <c r="C3040" t="s">
        <v>698</v>
      </c>
      <c r="D3040" t="str">
        <f t="shared" si="47"/>
        <v>12</v>
      </c>
      <c r="E3040" t="s">
        <v>400</v>
      </c>
      <c r="F3040" t="s">
        <v>374</v>
      </c>
      <c r="G3040" s="5">
        <v>70</v>
      </c>
    </row>
    <row r="3041" spans="1:7" x14ac:dyDescent="0.2">
      <c r="A3041" t="s">
        <v>683</v>
      </c>
      <c r="B3041" t="s">
        <v>684</v>
      </c>
      <c r="C3041" t="s">
        <v>698</v>
      </c>
      <c r="D3041" t="str">
        <f t="shared" si="47"/>
        <v>16</v>
      </c>
      <c r="E3041" t="s">
        <v>443</v>
      </c>
      <c r="F3041" t="s">
        <v>374</v>
      </c>
      <c r="G3041" s="5">
        <v>-5</v>
      </c>
    </row>
    <row r="3042" spans="1:7" x14ac:dyDescent="0.2">
      <c r="A3042" t="s">
        <v>683</v>
      </c>
      <c r="B3042" t="s">
        <v>684</v>
      </c>
      <c r="C3042" t="s">
        <v>699</v>
      </c>
      <c r="D3042" t="str">
        <f t="shared" si="47"/>
        <v>10</v>
      </c>
      <c r="E3042" t="s">
        <v>320</v>
      </c>
      <c r="F3042" t="s">
        <v>374</v>
      </c>
      <c r="G3042" s="5">
        <v>9476</v>
      </c>
    </row>
    <row r="3043" spans="1:7" x14ac:dyDescent="0.2">
      <c r="A3043" t="s">
        <v>683</v>
      </c>
      <c r="B3043" t="s">
        <v>684</v>
      </c>
      <c r="C3043" t="s">
        <v>699</v>
      </c>
      <c r="D3043" t="str">
        <f t="shared" si="47"/>
        <v>10</v>
      </c>
      <c r="E3043" t="s">
        <v>574</v>
      </c>
      <c r="F3043" t="s">
        <v>374</v>
      </c>
      <c r="G3043" s="5">
        <v>220</v>
      </c>
    </row>
    <row r="3044" spans="1:7" x14ac:dyDescent="0.2">
      <c r="A3044" t="s">
        <v>683</v>
      </c>
      <c r="B3044" t="s">
        <v>684</v>
      </c>
      <c r="C3044" t="s">
        <v>699</v>
      </c>
      <c r="D3044" t="str">
        <f t="shared" si="47"/>
        <v>10</v>
      </c>
      <c r="E3044" t="s">
        <v>486</v>
      </c>
      <c r="F3044" t="s">
        <v>374</v>
      </c>
      <c r="G3044" s="5">
        <v>100</v>
      </c>
    </row>
    <row r="3045" spans="1:7" x14ac:dyDescent="0.2">
      <c r="A3045" t="s">
        <v>683</v>
      </c>
      <c r="B3045" t="s">
        <v>684</v>
      </c>
      <c r="C3045" t="s">
        <v>699</v>
      </c>
      <c r="D3045" t="str">
        <f t="shared" si="47"/>
        <v>10</v>
      </c>
      <c r="E3045" t="s">
        <v>403</v>
      </c>
      <c r="F3045" t="s">
        <v>374</v>
      </c>
      <c r="G3045" s="5">
        <v>520</v>
      </c>
    </row>
    <row r="3046" spans="1:7" x14ac:dyDescent="0.2">
      <c r="A3046" t="s">
        <v>683</v>
      </c>
      <c r="B3046" t="s">
        <v>684</v>
      </c>
      <c r="C3046" t="s">
        <v>699</v>
      </c>
      <c r="D3046" t="str">
        <f t="shared" si="47"/>
        <v>10</v>
      </c>
      <c r="E3046" t="s">
        <v>575</v>
      </c>
      <c r="F3046" t="s">
        <v>374</v>
      </c>
      <c r="G3046" s="5">
        <v>150</v>
      </c>
    </row>
    <row r="3047" spans="1:7" x14ac:dyDescent="0.2">
      <c r="A3047" t="s">
        <v>683</v>
      </c>
      <c r="B3047" t="s">
        <v>684</v>
      </c>
      <c r="C3047" t="s">
        <v>699</v>
      </c>
      <c r="D3047" t="str">
        <f t="shared" si="47"/>
        <v>10</v>
      </c>
      <c r="E3047" t="s">
        <v>436</v>
      </c>
      <c r="F3047" t="s">
        <v>374</v>
      </c>
      <c r="G3047" s="5">
        <v>400</v>
      </c>
    </row>
    <row r="3048" spans="1:7" x14ac:dyDescent="0.2">
      <c r="A3048" t="s">
        <v>683</v>
      </c>
      <c r="B3048" t="s">
        <v>684</v>
      </c>
      <c r="C3048" t="s">
        <v>699</v>
      </c>
      <c r="D3048" t="str">
        <f t="shared" si="47"/>
        <v>10</v>
      </c>
      <c r="E3048" t="s">
        <v>437</v>
      </c>
      <c r="F3048" t="s">
        <v>374</v>
      </c>
      <c r="G3048" s="5">
        <v>100</v>
      </c>
    </row>
    <row r="3049" spans="1:7" x14ac:dyDescent="0.2">
      <c r="A3049" t="s">
        <v>683</v>
      </c>
      <c r="B3049" t="s">
        <v>684</v>
      </c>
      <c r="C3049" t="s">
        <v>699</v>
      </c>
      <c r="D3049" t="str">
        <f t="shared" si="47"/>
        <v>10</v>
      </c>
      <c r="E3049" t="s">
        <v>324</v>
      </c>
      <c r="F3049" t="s">
        <v>374</v>
      </c>
      <c r="G3049" s="5">
        <v>1755</v>
      </c>
    </row>
    <row r="3050" spans="1:7" x14ac:dyDescent="0.2">
      <c r="A3050" t="s">
        <v>683</v>
      </c>
      <c r="B3050" t="s">
        <v>684</v>
      </c>
      <c r="C3050" t="s">
        <v>699</v>
      </c>
      <c r="D3050" t="str">
        <f t="shared" si="47"/>
        <v>10</v>
      </c>
      <c r="E3050" t="s">
        <v>325</v>
      </c>
      <c r="F3050" t="s">
        <v>374</v>
      </c>
      <c r="G3050" s="5">
        <v>25</v>
      </c>
    </row>
    <row r="3051" spans="1:7" x14ac:dyDescent="0.2">
      <c r="A3051" t="s">
        <v>683</v>
      </c>
      <c r="B3051" t="s">
        <v>684</v>
      </c>
      <c r="C3051" t="s">
        <v>699</v>
      </c>
      <c r="D3051" t="str">
        <f t="shared" si="47"/>
        <v>10</v>
      </c>
      <c r="E3051" t="s">
        <v>326</v>
      </c>
      <c r="F3051" t="s">
        <v>374</v>
      </c>
      <c r="G3051" s="5">
        <v>1794</v>
      </c>
    </row>
    <row r="3052" spans="1:7" x14ac:dyDescent="0.2">
      <c r="A3052" t="s">
        <v>683</v>
      </c>
      <c r="B3052" t="s">
        <v>684</v>
      </c>
      <c r="C3052" t="s">
        <v>699</v>
      </c>
      <c r="D3052" t="str">
        <f t="shared" si="47"/>
        <v>11</v>
      </c>
      <c r="E3052" t="s">
        <v>327</v>
      </c>
      <c r="F3052" t="s">
        <v>374</v>
      </c>
      <c r="G3052" s="5">
        <v>2</v>
      </c>
    </row>
    <row r="3053" spans="1:7" x14ac:dyDescent="0.2">
      <c r="A3053" t="s">
        <v>683</v>
      </c>
      <c r="B3053" t="s">
        <v>684</v>
      </c>
      <c r="C3053" t="s">
        <v>699</v>
      </c>
      <c r="D3053" t="str">
        <f t="shared" si="47"/>
        <v>11</v>
      </c>
      <c r="E3053" t="s">
        <v>328</v>
      </c>
      <c r="F3053" t="s">
        <v>374</v>
      </c>
      <c r="G3053" s="5">
        <v>15</v>
      </c>
    </row>
    <row r="3054" spans="1:7" x14ac:dyDescent="0.2">
      <c r="A3054" t="s">
        <v>683</v>
      </c>
      <c r="B3054" t="s">
        <v>684</v>
      </c>
      <c r="C3054" t="s">
        <v>699</v>
      </c>
      <c r="D3054" t="str">
        <f t="shared" si="47"/>
        <v>11</v>
      </c>
      <c r="E3054" t="s">
        <v>492</v>
      </c>
      <c r="F3054" t="s">
        <v>374</v>
      </c>
      <c r="G3054" s="5">
        <v>33</v>
      </c>
    </row>
    <row r="3055" spans="1:7" x14ac:dyDescent="0.2">
      <c r="A3055" t="s">
        <v>683</v>
      </c>
      <c r="B3055" t="s">
        <v>684</v>
      </c>
      <c r="C3055" t="s">
        <v>699</v>
      </c>
      <c r="D3055" t="str">
        <f t="shared" si="47"/>
        <v>11</v>
      </c>
      <c r="E3055" t="s">
        <v>620</v>
      </c>
      <c r="F3055" t="s">
        <v>374</v>
      </c>
      <c r="G3055" s="5">
        <v>137</v>
      </c>
    </row>
    <row r="3056" spans="1:7" x14ac:dyDescent="0.2">
      <c r="A3056" t="s">
        <v>683</v>
      </c>
      <c r="B3056" t="s">
        <v>684</v>
      </c>
      <c r="C3056" t="s">
        <v>699</v>
      </c>
      <c r="D3056" t="str">
        <f t="shared" si="47"/>
        <v>11</v>
      </c>
      <c r="E3056" t="s">
        <v>335</v>
      </c>
      <c r="F3056" t="s">
        <v>374</v>
      </c>
      <c r="G3056" s="5">
        <v>3</v>
      </c>
    </row>
    <row r="3057" spans="1:7" x14ac:dyDescent="0.2">
      <c r="A3057" t="s">
        <v>683</v>
      </c>
      <c r="B3057" t="s">
        <v>684</v>
      </c>
      <c r="C3057" t="s">
        <v>699</v>
      </c>
      <c r="D3057" t="str">
        <f t="shared" si="47"/>
        <v>16</v>
      </c>
      <c r="E3057" t="s">
        <v>443</v>
      </c>
      <c r="F3057" t="s">
        <v>374</v>
      </c>
      <c r="G3057" s="5">
        <v>-5</v>
      </c>
    </row>
    <row r="3058" spans="1:7" x14ac:dyDescent="0.2">
      <c r="A3058" t="s">
        <v>683</v>
      </c>
      <c r="B3058" t="s">
        <v>684</v>
      </c>
      <c r="C3058" t="s">
        <v>700</v>
      </c>
      <c r="D3058" t="str">
        <f t="shared" si="47"/>
        <v>10</v>
      </c>
      <c r="E3058" t="s">
        <v>320</v>
      </c>
      <c r="F3058" t="s">
        <v>414</v>
      </c>
      <c r="G3058" s="5">
        <v>1223</v>
      </c>
    </row>
    <row r="3059" spans="1:7" x14ac:dyDescent="0.2">
      <c r="A3059" t="s">
        <v>683</v>
      </c>
      <c r="B3059" t="s">
        <v>684</v>
      </c>
      <c r="C3059" t="s">
        <v>700</v>
      </c>
      <c r="D3059" t="str">
        <f t="shared" si="47"/>
        <v>10</v>
      </c>
      <c r="E3059" t="s">
        <v>486</v>
      </c>
      <c r="F3059" t="s">
        <v>414</v>
      </c>
      <c r="G3059" s="5">
        <v>10</v>
      </c>
    </row>
    <row r="3060" spans="1:7" x14ac:dyDescent="0.2">
      <c r="A3060" t="s">
        <v>683</v>
      </c>
      <c r="B3060" t="s">
        <v>684</v>
      </c>
      <c r="C3060" t="s">
        <v>700</v>
      </c>
      <c r="D3060" t="str">
        <f t="shared" si="47"/>
        <v>10</v>
      </c>
      <c r="E3060" t="s">
        <v>394</v>
      </c>
      <c r="F3060" t="s">
        <v>414</v>
      </c>
      <c r="G3060" s="5">
        <v>35</v>
      </c>
    </row>
    <row r="3061" spans="1:7" x14ac:dyDescent="0.2">
      <c r="A3061" t="s">
        <v>683</v>
      </c>
      <c r="B3061" t="s">
        <v>684</v>
      </c>
      <c r="C3061" t="s">
        <v>700</v>
      </c>
      <c r="D3061" t="str">
        <f t="shared" si="47"/>
        <v>10</v>
      </c>
      <c r="E3061" t="s">
        <v>436</v>
      </c>
      <c r="F3061" t="s">
        <v>414</v>
      </c>
      <c r="G3061" s="5">
        <v>10</v>
      </c>
    </row>
    <row r="3062" spans="1:7" x14ac:dyDescent="0.2">
      <c r="A3062" t="s">
        <v>683</v>
      </c>
      <c r="B3062" t="s">
        <v>684</v>
      </c>
      <c r="C3062" t="s">
        <v>700</v>
      </c>
      <c r="D3062" t="str">
        <f t="shared" si="47"/>
        <v>10</v>
      </c>
      <c r="E3062" t="s">
        <v>324</v>
      </c>
      <c r="F3062" t="s">
        <v>414</v>
      </c>
      <c r="G3062" s="5">
        <v>204</v>
      </c>
    </row>
    <row r="3063" spans="1:7" x14ac:dyDescent="0.2">
      <c r="A3063" t="s">
        <v>683</v>
      </c>
      <c r="B3063" t="s">
        <v>684</v>
      </c>
      <c r="C3063" t="s">
        <v>700</v>
      </c>
      <c r="D3063" t="str">
        <f t="shared" si="47"/>
        <v>10</v>
      </c>
      <c r="E3063" t="s">
        <v>326</v>
      </c>
      <c r="F3063" t="s">
        <v>414</v>
      </c>
      <c r="G3063" s="5">
        <v>209</v>
      </c>
    </row>
    <row r="3064" spans="1:7" x14ac:dyDescent="0.2">
      <c r="A3064" t="s">
        <v>683</v>
      </c>
      <c r="B3064" t="s">
        <v>684</v>
      </c>
      <c r="C3064" t="s">
        <v>700</v>
      </c>
      <c r="D3064" t="str">
        <f t="shared" si="47"/>
        <v>11</v>
      </c>
      <c r="E3064" t="s">
        <v>327</v>
      </c>
      <c r="F3064" t="s">
        <v>414</v>
      </c>
      <c r="G3064" s="5">
        <v>2</v>
      </c>
    </row>
    <row r="3065" spans="1:7" x14ac:dyDescent="0.2">
      <c r="A3065" t="s">
        <v>683</v>
      </c>
      <c r="B3065" t="s">
        <v>684</v>
      </c>
      <c r="C3065" t="s">
        <v>700</v>
      </c>
      <c r="D3065" t="str">
        <f t="shared" si="47"/>
        <v>11</v>
      </c>
      <c r="E3065" t="s">
        <v>328</v>
      </c>
      <c r="F3065" t="s">
        <v>414</v>
      </c>
      <c r="G3065" s="5">
        <v>20</v>
      </c>
    </row>
    <row r="3066" spans="1:7" x14ac:dyDescent="0.2">
      <c r="A3066" t="s">
        <v>683</v>
      </c>
      <c r="B3066" t="s">
        <v>684</v>
      </c>
      <c r="C3066" t="s">
        <v>700</v>
      </c>
      <c r="D3066" t="str">
        <f t="shared" si="47"/>
        <v>11</v>
      </c>
      <c r="E3066" t="s">
        <v>517</v>
      </c>
      <c r="F3066" t="s">
        <v>414</v>
      </c>
      <c r="G3066" s="5">
        <v>70</v>
      </c>
    </row>
    <row r="3067" spans="1:7" x14ac:dyDescent="0.2">
      <c r="A3067" t="s">
        <v>683</v>
      </c>
      <c r="B3067" t="s">
        <v>684</v>
      </c>
      <c r="C3067" t="s">
        <v>700</v>
      </c>
      <c r="D3067" t="str">
        <f t="shared" si="47"/>
        <v>11</v>
      </c>
      <c r="E3067" t="s">
        <v>406</v>
      </c>
      <c r="F3067" t="s">
        <v>414</v>
      </c>
      <c r="G3067" s="5">
        <v>10</v>
      </c>
    </row>
    <row r="3068" spans="1:7" x14ac:dyDescent="0.2">
      <c r="A3068" t="s">
        <v>683</v>
      </c>
      <c r="B3068" t="s">
        <v>684</v>
      </c>
      <c r="C3068" t="s">
        <v>700</v>
      </c>
      <c r="D3068" t="str">
        <f t="shared" si="47"/>
        <v>11</v>
      </c>
      <c r="E3068" t="s">
        <v>492</v>
      </c>
      <c r="F3068" t="s">
        <v>414</v>
      </c>
      <c r="G3068" s="5">
        <v>2</v>
      </c>
    </row>
    <row r="3069" spans="1:7" x14ac:dyDescent="0.2">
      <c r="A3069" t="s">
        <v>683</v>
      </c>
      <c r="B3069" t="s">
        <v>684</v>
      </c>
      <c r="C3069" t="s">
        <v>700</v>
      </c>
      <c r="D3069" t="str">
        <f t="shared" si="47"/>
        <v>11</v>
      </c>
      <c r="E3069" t="s">
        <v>474</v>
      </c>
      <c r="F3069" t="s">
        <v>414</v>
      </c>
      <c r="G3069" s="5">
        <v>70</v>
      </c>
    </row>
    <row r="3070" spans="1:7" x14ac:dyDescent="0.2">
      <c r="A3070" t="s">
        <v>683</v>
      </c>
      <c r="B3070" t="s">
        <v>684</v>
      </c>
      <c r="C3070" t="s">
        <v>700</v>
      </c>
      <c r="D3070" t="str">
        <f t="shared" si="47"/>
        <v>11</v>
      </c>
      <c r="E3070" t="s">
        <v>347</v>
      </c>
      <c r="F3070" t="s">
        <v>414</v>
      </c>
      <c r="G3070" s="5">
        <v>500</v>
      </c>
    </row>
    <row r="3071" spans="1:7" x14ac:dyDescent="0.2">
      <c r="A3071" t="s">
        <v>683</v>
      </c>
      <c r="B3071" t="s">
        <v>684</v>
      </c>
      <c r="C3071" t="s">
        <v>700</v>
      </c>
      <c r="D3071" t="str">
        <f t="shared" si="47"/>
        <v>11</v>
      </c>
      <c r="E3071" t="s">
        <v>335</v>
      </c>
      <c r="F3071" t="s">
        <v>414</v>
      </c>
      <c r="G3071" s="5">
        <v>5</v>
      </c>
    </row>
    <row r="3072" spans="1:7" x14ac:dyDescent="0.2">
      <c r="A3072" t="s">
        <v>683</v>
      </c>
      <c r="B3072" t="s">
        <v>684</v>
      </c>
      <c r="C3072" t="s">
        <v>700</v>
      </c>
      <c r="D3072" t="str">
        <f t="shared" si="47"/>
        <v>16</v>
      </c>
      <c r="E3072" t="s">
        <v>567</v>
      </c>
      <c r="F3072" t="s">
        <v>414</v>
      </c>
      <c r="G3072" s="5">
        <v>-100</v>
      </c>
    </row>
    <row r="3073" spans="1:7" x14ac:dyDescent="0.2">
      <c r="A3073" t="s">
        <v>683</v>
      </c>
      <c r="B3073" t="s">
        <v>684</v>
      </c>
      <c r="C3073" t="s">
        <v>701</v>
      </c>
      <c r="D3073" t="str">
        <f t="shared" si="47"/>
        <v>10</v>
      </c>
      <c r="E3073" t="s">
        <v>320</v>
      </c>
      <c r="F3073" t="s">
        <v>414</v>
      </c>
      <c r="G3073" s="5">
        <v>1616</v>
      </c>
    </row>
    <row r="3074" spans="1:7" x14ac:dyDescent="0.2">
      <c r="A3074" t="s">
        <v>683</v>
      </c>
      <c r="B3074" t="s">
        <v>684</v>
      </c>
      <c r="C3074" t="s">
        <v>701</v>
      </c>
      <c r="D3074" t="str">
        <f t="shared" si="47"/>
        <v>10</v>
      </c>
      <c r="E3074" t="s">
        <v>486</v>
      </c>
      <c r="F3074" t="s">
        <v>414</v>
      </c>
      <c r="G3074" s="5">
        <v>30</v>
      </c>
    </row>
    <row r="3075" spans="1:7" x14ac:dyDescent="0.2">
      <c r="A3075" t="s">
        <v>683</v>
      </c>
      <c r="B3075" t="s">
        <v>684</v>
      </c>
      <c r="C3075" t="s">
        <v>701</v>
      </c>
      <c r="D3075" t="str">
        <f t="shared" ref="D3075:D3138" si="48">LEFT(E3075,2)</f>
        <v>10</v>
      </c>
      <c r="E3075" t="s">
        <v>394</v>
      </c>
      <c r="F3075" t="s">
        <v>414</v>
      </c>
      <c r="G3075" s="5">
        <v>132</v>
      </c>
    </row>
    <row r="3076" spans="1:7" x14ac:dyDescent="0.2">
      <c r="A3076" t="s">
        <v>683</v>
      </c>
      <c r="B3076" t="s">
        <v>684</v>
      </c>
      <c r="C3076" t="s">
        <v>701</v>
      </c>
      <c r="D3076" t="str">
        <f t="shared" si="48"/>
        <v>10</v>
      </c>
      <c r="E3076" t="s">
        <v>436</v>
      </c>
      <c r="F3076" t="s">
        <v>414</v>
      </c>
      <c r="G3076" s="5">
        <v>15</v>
      </c>
    </row>
    <row r="3077" spans="1:7" x14ac:dyDescent="0.2">
      <c r="A3077" t="s">
        <v>683</v>
      </c>
      <c r="B3077" t="s">
        <v>684</v>
      </c>
      <c r="C3077" t="s">
        <v>701</v>
      </c>
      <c r="D3077" t="str">
        <f t="shared" si="48"/>
        <v>10</v>
      </c>
      <c r="E3077" t="s">
        <v>437</v>
      </c>
      <c r="F3077" t="s">
        <v>414</v>
      </c>
      <c r="G3077" s="5">
        <v>5</v>
      </c>
    </row>
    <row r="3078" spans="1:7" x14ac:dyDescent="0.2">
      <c r="A3078" t="s">
        <v>683</v>
      </c>
      <c r="B3078" t="s">
        <v>684</v>
      </c>
      <c r="C3078" t="s">
        <v>701</v>
      </c>
      <c r="D3078" t="str">
        <f t="shared" si="48"/>
        <v>10</v>
      </c>
      <c r="E3078" t="s">
        <v>609</v>
      </c>
      <c r="F3078" t="s">
        <v>414</v>
      </c>
      <c r="G3078" s="5">
        <v>172.226</v>
      </c>
    </row>
    <row r="3079" spans="1:7" x14ac:dyDescent="0.2">
      <c r="A3079" t="s">
        <v>683</v>
      </c>
      <c r="B3079" t="s">
        <v>684</v>
      </c>
      <c r="C3079" t="s">
        <v>701</v>
      </c>
      <c r="D3079" t="str">
        <f t="shared" si="48"/>
        <v>10</v>
      </c>
      <c r="E3079" t="s">
        <v>324</v>
      </c>
      <c r="F3079" t="s">
        <v>414</v>
      </c>
      <c r="G3079" s="5">
        <v>315</v>
      </c>
    </row>
    <row r="3080" spans="1:7" x14ac:dyDescent="0.2">
      <c r="A3080" t="s">
        <v>683</v>
      </c>
      <c r="B3080" t="s">
        <v>684</v>
      </c>
      <c r="C3080" t="s">
        <v>701</v>
      </c>
      <c r="D3080" t="str">
        <f t="shared" si="48"/>
        <v>10</v>
      </c>
      <c r="E3080" t="s">
        <v>325</v>
      </c>
      <c r="F3080" t="s">
        <v>414</v>
      </c>
      <c r="G3080" s="5">
        <v>5</v>
      </c>
    </row>
    <row r="3081" spans="1:7" x14ac:dyDescent="0.2">
      <c r="A3081" t="s">
        <v>683</v>
      </c>
      <c r="B3081" t="s">
        <v>684</v>
      </c>
      <c r="C3081" t="s">
        <v>701</v>
      </c>
      <c r="D3081" t="str">
        <f t="shared" si="48"/>
        <v>10</v>
      </c>
      <c r="E3081" t="s">
        <v>326</v>
      </c>
      <c r="F3081" t="s">
        <v>414</v>
      </c>
      <c r="G3081" s="5">
        <v>322</v>
      </c>
    </row>
    <row r="3082" spans="1:7" x14ac:dyDescent="0.2">
      <c r="A3082" t="s">
        <v>683</v>
      </c>
      <c r="B3082" t="s">
        <v>684</v>
      </c>
      <c r="C3082" t="s">
        <v>701</v>
      </c>
      <c r="D3082" t="str">
        <f t="shared" si="48"/>
        <v>11</v>
      </c>
      <c r="E3082" t="s">
        <v>405</v>
      </c>
      <c r="F3082" t="s">
        <v>414</v>
      </c>
      <c r="G3082" s="5">
        <v>60</v>
      </c>
    </row>
    <row r="3083" spans="1:7" x14ac:dyDescent="0.2">
      <c r="A3083" t="s">
        <v>683</v>
      </c>
      <c r="B3083" t="s">
        <v>684</v>
      </c>
      <c r="C3083" t="s">
        <v>701</v>
      </c>
      <c r="D3083" t="str">
        <f t="shared" si="48"/>
        <v>11</v>
      </c>
      <c r="E3083" t="s">
        <v>328</v>
      </c>
      <c r="F3083" t="s">
        <v>414</v>
      </c>
      <c r="G3083" s="5">
        <v>55</v>
      </c>
    </row>
    <row r="3084" spans="1:7" x14ac:dyDescent="0.2">
      <c r="A3084" t="s">
        <v>683</v>
      </c>
      <c r="B3084" t="s">
        <v>684</v>
      </c>
      <c r="C3084" t="s">
        <v>701</v>
      </c>
      <c r="D3084" t="str">
        <f t="shared" si="48"/>
        <v>11</v>
      </c>
      <c r="E3084" t="s">
        <v>517</v>
      </c>
      <c r="F3084" t="s">
        <v>414</v>
      </c>
      <c r="G3084" s="5">
        <v>60</v>
      </c>
    </row>
    <row r="3085" spans="1:7" x14ac:dyDescent="0.2">
      <c r="A3085" t="s">
        <v>683</v>
      </c>
      <c r="B3085" t="s">
        <v>684</v>
      </c>
      <c r="C3085" t="s">
        <v>701</v>
      </c>
      <c r="D3085" t="str">
        <f t="shared" si="48"/>
        <v>11</v>
      </c>
      <c r="E3085" t="s">
        <v>406</v>
      </c>
      <c r="F3085" t="s">
        <v>414</v>
      </c>
      <c r="G3085" s="5">
        <v>7</v>
      </c>
    </row>
    <row r="3086" spans="1:7" x14ac:dyDescent="0.2">
      <c r="A3086" t="s">
        <v>683</v>
      </c>
      <c r="B3086" t="s">
        <v>684</v>
      </c>
      <c r="C3086" t="s">
        <v>701</v>
      </c>
      <c r="D3086" t="str">
        <f t="shared" si="48"/>
        <v>11</v>
      </c>
      <c r="E3086" t="s">
        <v>346</v>
      </c>
      <c r="F3086" t="s">
        <v>414</v>
      </c>
      <c r="G3086" s="5">
        <v>3</v>
      </c>
    </row>
    <row r="3087" spans="1:7" x14ac:dyDescent="0.2">
      <c r="A3087" t="s">
        <v>683</v>
      </c>
      <c r="B3087" t="s">
        <v>684</v>
      </c>
      <c r="C3087" t="s">
        <v>701</v>
      </c>
      <c r="D3087" t="str">
        <f t="shared" si="48"/>
        <v>11</v>
      </c>
      <c r="E3087" t="s">
        <v>492</v>
      </c>
      <c r="F3087" t="s">
        <v>414</v>
      </c>
      <c r="G3087" s="5">
        <v>8</v>
      </c>
    </row>
    <row r="3088" spans="1:7" x14ac:dyDescent="0.2">
      <c r="A3088" t="s">
        <v>683</v>
      </c>
      <c r="B3088" t="s">
        <v>684</v>
      </c>
      <c r="C3088" t="s">
        <v>701</v>
      </c>
      <c r="D3088" t="str">
        <f t="shared" si="48"/>
        <v>11</v>
      </c>
      <c r="E3088" t="s">
        <v>474</v>
      </c>
      <c r="F3088" t="s">
        <v>414</v>
      </c>
      <c r="G3088" s="5">
        <v>130</v>
      </c>
    </row>
    <row r="3089" spans="1:7" x14ac:dyDescent="0.2">
      <c r="A3089" t="s">
        <v>683</v>
      </c>
      <c r="B3089" t="s">
        <v>684</v>
      </c>
      <c r="C3089" t="s">
        <v>701</v>
      </c>
      <c r="D3089" t="str">
        <f t="shared" si="48"/>
        <v>11</v>
      </c>
      <c r="E3089" t="s">
        <v>335</v>
      </c>
      <c r="F3089" t="s">
        <v>414</v>
      </c>
      <c r="G3089" s="5">
        <v>8</v>
      </c>
    </row>
    <row r="3090" spans="1:7" x14ac:dyDescent="0.2">
      <c r="A3090" t="s">
        <v>683</v>
      </c>
      <c r="B3090" t="s">
        <v>684</v>
      </c>
      <c r="C3090" t="s">
        <v>701</v>
      </c>
      <c r="D3090" t="str">
        <f t="shared" si="48"/>
        <v>11</v>
      </c>
      <c r="E3090" t="s">
        <v>495</v>
      </c>
      <c r="F3090" t="s">
        <v>414</v>
      </c>
      <c r="G3090" s="5">
        <v>40</v>
      </c>
    </row>
    <row r="3091" spans="1:7" x14ac:dyDescent="0.2">
      <c r="A3091" t="s">
        <v>683</v>
      </c>
      <c r="B3091" t="s">
        <v>684</v>
      </c>
      <c r="C3091" t="s">
        <v>701</v>
      </c>
      <c r="D3091" t="str">
        <f t="shared" si="48"/>
        <v>12</v>
      </c>
      <c r="E3091" t="s">
        <v>503</v>
      </c>
      <c r="F3091" t="s">
        <v>414</v>
      </c>
      <c r="G3091" s="5">
        <v>20</v>
      </c>
    </row>
    <row r="3092" spans="1:7" x14ac:dyDescent="0.2">
      <c r="A3092" t="s">
        <v>683</v>
      </c>
      <c r="B3092" t="s">
        <v>684</v>
      </c>
      <c r="C3092" t="s">
        <v>701</v>
      </c>
      <c r="D3092" t="str">
        <f t="shared" si="48"/>
        <v>12</v>
      </c>
      <c r="E3092" t="s">
        <v>401</v>
      </c>
      <c r="F3092" t="s">
        <v>414</v>
      </c>
      <c r="G3092" s="5">
        <v>35</v>
      </c>
    </row>
    <row r="3093" spans="1:7" x14ac:dyDescent="0.2">
      <c r="A3093" t="s">
        <v>683</v>
      </c>
      <c r="B3093" t="s">
        <v>684</v>
      </c>
      <c r="C3093" t="s">
        <v>701</v>
      </c>
      <c r="D3093" t="str">
        <f t="shared" si="48"/>
        <v>16</v>
      </c>
      <c r="E3093" t="s">
        <v>382</v>
      </c>
      <c r="F3093" t="s">
        <v>414</v>
      </c>
      <c r="G3093" s="5">
        <v>-75</v>
      </c>
    </row>
    <row r="3094" spans="1:7" x14ac:dyDescent="0.2">
      <c r="A3094" t="s">
        <v>683</v>
      </c>
      <c r="B3094" t="s">
        <v>684</v>
      </c>
      <c r="C3094" t="s">
        <v>701</v>
      </c>
      <c r="D3094" t="str">
        <f t="shared" si="48"/>
        <v>16</v>
      </c>
      <c r="E3094" t="s">
        <v>504</v>
      </c>
      <c r="F3094" t="s">
        <v>414</v>
      </c>
      <c r="G3094" s="5">
        <v>-10</v>
      </c>
    </row>
    <row r="3095" spans="1:7" x14ac:dyDescent="0.2">
      <c r="A3095" t="s">
        <v>683</v>
      </c>
      <c r="B3095" t="s">
        <v>684</v>
      </c>
      <c r="C3095" t="s">
        <v>701</v>
      </c>
      <c r="D3095" t="str">
        <f t="shared" si="48"/>
        <v>16</v>
      </c>
      <c r="E3095" t="s">
        <v>567</v>
      </c>
      <c r="F3095" t="s">
        <v>414</v>
      </c>
      <c r="G3095" s="5">
        <v>-10</v>
      </c>
    </row>
    <row r="3096" spans="1:7" x14ac:dyDescent="0.2">
      <c r="A3096" t="s">
        <v>683</v>
      </c>
      <c r="B3096" t="s">
        <v>684</v>
      </c>
      <c r="C3096" t="s">
        <v>702</v>
      </c>
      <c r="D3096" t="str">
        <f t="shared" si="48"/>
        <v>10</v>
      </c>
      <c r="E3096" t="s">
        <v>320</v>
      </c>
      <c r="F3096" t="s">
        <v>414</v>
      </c>
      <c r="G3096" s="5">
        <v>4913</v>
      </c>
    </row>
    <row r="3097" spans="1:7" x14ac:dyDescent="0.2">
      <c r="A3097" t="s">
        <v>683</v>
      </c>
      <c r="B3097" t="s">
        <v>684</v>
      </c>
      <c r="C3097" t="s">
        <v>702</v>
      </c>
      <c r="D3097" t="str">
        <f t="shared" si="48"/>
        <v>10</v>
      </c>
      <c r="E3097" t="s">
        <v>486</v>
      </c>
      <c r="F3097" t="s">
        <v>414</v>
      </c>
      <c r="G3097" s="5">
        <v>50</v>
      </c>
    </row>
    <row r="3098" spans="1:7" x14ac:dyDescent="0.2">
      <c r="A3098" t="s">
        <v>683</v>
      </c>
      <c r="B3098" t="s">
        <v>684</v>
      </c>
      <c r="C3098" t="s">
        <v>702</v>
      </c>
      <c r="D3098" t="str">
        <f t="shared" si="48"/>
        <v>10</v>
      </c>
      <c r="E3098" t="s">
        <v>403</v>
      </c>
      <c r="F3098" t="s">
        <v>414</v>
      </c>
      <c r="G3098" s="5">
        <v>30</v>
      </c>
    </row>
    <row r="3099" spans="1:7" x14ac:dyDescent="0.2">
      <c r="A3099" t="s">
        <v>683</v>
      </c>
      <c r="B3099" t="s">
        <v>684</v>
      </c>
      <c r="C3099" t="s">
        <v>702</v>
      </c>
      <c r="D3099" t="str">
        <f t="shared" si="48"/>
        <v>10</v>
      </c>
      <c r="E3099" t="s">
        <v>394</v>
      </c>
      <c r="F3099" t="s">
        <v>414</v>
      </c>
      <c r="G3099" s="5">
        <v>230</v>
      </c>
    </row>
    <row r="3100" spans="1:7" x14ac:dyDescent="0.2">
      <c r="A3100" t="s">
        <v>683</v>
      </c>
      <c r="B3100" t="s">
        <v>684</v>
      </c>
      <c r="C3100" t="s">
        <v>702</v>
      </c>
      <c r="D3100" t="str">
        <f t="shared" si="48"/>
        <v>10</v>
      </c>
      <c r="E3100" t="s">
        <v>436</v>
      </c>
      <c r="F3100" t="s">
        <v>414</v>
      </c>
      <c r="G3100" s="5">
        <v>20</v>
      </c>
    </row>
    <row r="3101" spans="1:7" x14ac:dyDescent="0.2">
      <c r="A3101" t="s">
        <v>683</v>
      </c>
      <c r="B3101" t="s">
        <v>684</v>
      </c>
      <c r="C3101" t="s">
        <v>702</v>
      </c>
      <c r="D3101" t="str">
        <f t="shared" si="48"/>
        <v>10</v>
      </c>
      <c r="E3101" t="s">
        <v>437</v>
      </c>
      <c r="F3101" t="s">
        <v>414</v>
      </c>
      <c r="G3101" s="5">
        <v>5</v>
      </c>
    </row>
    <row r="3102" spans="1:7" x14ac:dyDescent="0.2">
      <c r="A3102" t="s">
        <v>683</v>
      </c>
      <c r="B3102" t="s">
        <v>684</v>
      </c>
      <c r="C3102" t="s">
        <v>702</v>
      </c>
      <c r="D3102" t="str">
        <f t="shared" si="48"/>
        <v>10</v>
      </c>
      <c r="E3102" t="s">
        <v>609</v>
      </c>
      <c r="F3102" t="s">
        <v>414</v>
      </c>
      <c r="G3102" s="5">
        <v>335</v>
      </c>
    </row>
    <row r="3103" spans="1:7" x14ac:dyDescent="0.2">
      <c r="A3103" t="s">
        <v>683</v>
      </c>
      <c r="B3103" t="s">
        <v>684</v>
      </c>
      <c r="C3103" t="s">
        <v>702</v>
      </c>
      <c r="D3103" t="str">
        <f t="shared" si="48"/>
        <v>10</v>
      </c>
      <c r="E3103" t="s">
        <v>324</v>
      </c>
      <c r="F3103" t="s">
        <v>414</v>
      </c>
      <c r="G3103" s="5">
        <v>893</v>
      </c>
    </row>
    <row r="3104" spans="1:7" x14ac:dyDescent="0.2">
      <c r="A3104" t="s">
        <v>683</v>
      </c>
      <c r="B3104" t="s">
        <v>684</v>
      </c>
      <c r="C3104" t="s">
        <v>702</v>
      </c>
      <c r="D3104" t="str">
        <f t="shared" si="48"/>
        <v>10</v>
      </c>
      <c r="E3104" t="s">
        <v>325</v>
      </c>
      <c r="F3104" t="s">
        <v>414</v>
      </c>
      <c r="G3104" s="5">
        <v>7</v>
      </c>
    </row>
    <row r="3105" spans="1:7" x14ac:dyDescent="0.2">
      <c r="A3105" t="s">
        <v>683</v>
      </c>
      <c r="B3105" t="s">
        <v>684</v>
      </c>
      <c r="C3105" t="s">
        <v>702</v>
      </c>
      <c r="D3105" t="str">
        <f t="shared" si="48"/>
        <v>10</v>
      </c>
      <c r="E3105" t="s">
        <v>326</v>
      </c>
      <c r="F3105" t="s">
        <v>414</v>
      </c>
      <c r="G3105" s="5">
        <v>913</v>
      </c>
    </row>
    <row r="3106" spans="1:7" x14ac:dyDescent="0.2">
      <c r="A3106" t="s">
        <v>683</v>
      </c>
      <c r="B3106" t="s">
        <v>684</v>
      </c>
      <c r="C3106" t="s">
        <v>702</v>
      </c>
      <c r="D3106" t="str">
        <f t="shared" si="48"/>
        <v>11</v>
      </c>
      <c r="E3106" t="s">
        <v>405</v>
      </c>
      <c r="F3106" t="s">
        <v>414</v>
      </c>
      <c r="G3106" s="5">
        <v>310</v>
      </c>
    </row>
    <row r="3107" spans="1:7" x14ac:dyDescent="0.2">
      <c r="A3107" t="s">
        <v>683</v>
      </c>
      <c r="B3107" t="s">
        <v>684</v>
      </c>
      <c r="C3107" t="s">
        <v>702</v>
      </c>
      <c r="D3107" t="str">
        <f t="shared" si="48"/>
        <v>11</v>
      </c>
      <c r="E3107" t="s">
        <v>328</v>
      </c>
      <c r="F3107" t="s">
        <v>414</v>
      </c>
      <c r="G3107" s="5">
        <v>150</v>
      </c>
    </row>
    <row r="3108" spans="1:7" x14ac:dyDescent="0.2">
      <c r="A3108" t="s">
        <v>683</v>
      </c>
      <c r="B3108" t="s">
        <v>684</v>
      </c>
      <c r="C3108" t="s">
        <v>702</v>
      </c>
      <c r="D3108" t="str">
        <f t="shared" si="48"/>
        <v>11</v>
      </c>
      <c r="E3108" t="s">
        <v>517</v>
      </c>
      <c r="F3108" t="s">
        <v>414</v>
      </c>
      <c r="G3108" s="5">
        <v>110</v>
      </c>
    </row>
    <row r="3109" spans="1:7" x14ac:dyDescent="0.2">
      <c r="A3109" t="s">
        <v>683</v>
      </c>
      <c r="B3109" t="s">
        <v>684</v>
      </c>
      <c r="C3109" t="s">
        <v>702</v>
      </c>
      <c r="D3109" t="str">
        <f t="shared" si="48"/>
        <v>11</v>
      </c>
      <c r="E3109" t="s">
        <v>576</v>
      </c>
      <c r="F3109" t="s">
        <v>414</v>
      </c>
      <c r="G3109" s="5">
        <v>8.7739999999999991</v>
      </c>
    </row>
    <row r="3110" spans="1:7" x14ac:dyDescent="0.2">
      <c r="A3110" t="s">
        <v>683</v>
      </c>
      <c r="B3110" t="s">
        <v>684</v>
      </c>
      <c r="C3110" t="s">
        <v>702</v>
      </c>
      <c r="D3110" t="str">
        <f t="shared" si="48"/>
        <v>11</v>
      </c>
      <c r="E3110" t="s">
        <v>492</v>
      </c>
      <c r="F3110" t="s">
        <v>414</v>
      </c>
      <c r="G3110" s="5">
        <v>15</v>
      </c>
    </row>
    <row r="3111" spans="1:7" x14ac:dyDescent="0.2">
      <c r="A3111" t="s">
        <v>683</v>
      </c>
      <c r="B3111" t="s">
        <v>684</v>
      </c>
      <c r="C3111" t="s">
        <v>702</v>
      </c>
      <c r="D3111" t="str">
        <f t="shared" si="48"/>
        <v>11</v>
      </c>
      <c r="E3111" t="s">
        <v>438</v>
      </c>
      <c r="F3111" t="s">
        <v>414</v>
      </c>
      <c r="G3111" s="5">
        <v>35</v>
      </c>
    </row>
    <row r="3112" spans="1:7" x14ac:dyDescent="0.2">
      <c r="A3112" t="s">
        <v>683</v>
      </c>
      <c r="B3112" t="s">
        <v>684</v>
      </c>
      <c r="C3112" t="s">
        <v>702</v>
      </c>
      <c r="D3112" t="str">
        <f t="shared" si="48"/>
        <v>11</v>
      </c>
      <c r="E3112" t="s">
        <v>571</v>
      </c>
      <c r="F3112" t="s">
        <v>414</v>
      </c>
      <c r="G3112" s="5">
        <v>60</v>
      </c>
    </row>
    <row r="3113" spans="1:7" x14ac:dyDescent="0.2">
      <c r="A3113" t="s">
        <v>683</v>
      </c>
      <c r="B3113" t="s">
        <v>684</v>
      </c>
      <c r="C3113" t="s">
        <v>702</v>
      </c>
      <c r="D3113" t="str">
        <f t="shared" si="48"/>
        <v>11</v>
      </c>
      <c r="E3113" t="s">
        <v>407</v>
      </c>
      <c r="F3113" t="s">
        <v>414</v>
      </c>
      <c r="G3113" s="5">
        <v>20</v>
      </c>
    </row>
    <row r="3114" spans="1:7" x14ac:dyDescent="0.2">
      <c r="A3114" t="s">
        <v>683</v>
      </c>
      <c r="B3114" t="s">
        <v>684</v>
      </c>
      <c r="C3114" t="s">
        <v>702</v>
      </c>
      <c r="D3114" t="str">
        <f t="shared" si="48"/>
        <v>11</v>
      </c>
      <c r="E3114" t="s">
        <v>474</v>
      </c>
      <c r="F3114" t="s">
        <v>414</v>
      </c>
      <c r="G3114" s="5">
        <v>320</v>
      </c>
    </row>
    <row r="3115" spans="1:7" x14ac:dyDescent="0.2">
      <c r="A3115" t="s">
        <v>683</v>
      </c>
      <c r="B3115" t="s">
        <v>684</v>
      </c>
      <c r="C3115" t="s">
        <v>702</v>
      </c>
      <c r="D3115" t="str">
        <f t="shared" si="48"/>
        <v>11</v>
      </c>
      <c r="E3115" t="s">
        <v>335</v>
      </c>
      <c r="F3115" t="s">
        <v>414</v>
      </c>
      <c r="G3115" s="5">
        <v>12</v>
      </c>
    </row>
    <row r="3116" spans="1:7" x14ac:dyDescent="0.2">
      <c r="A3116" t="s">
        <v>683</v>
      </c>
      <c r="B3116" t="s">
        <v>684</v>
      </c>
      <c r="C3116" t="s">
        <v>702</v>
      </c>
      <c r="D3116" t="str">
        <f t="shared" si="48"/>
        <v>12</v>
      </c>
      <c r="E3116" t="s">
        <v>336</v>
      </c>
      <c r="F3116" t="s">
        <v>414</v>
      </c>
      <c r="G3116" s="5">
        <v>60</v>
      </c>
    </row>
    <row r="3117" spans="1:7" x14ac:dyDescent="0.2">
      <c r="A3117" t="s">
        <v>683</v>
      </c>
      <c r="B3117" t="s">
        <v>684</v>
      </c>
      <c r="C3117" t="s">
        <v>702</v>
      </c>
      <c r="D3117" t="str">
        <f t="shared" si="48"/>
        <v>12</v>
      </c>
      <c r="E3117" t="s">
        <v>400</v>
      </c>
      <c r="F3117" t="s">
        <v>414</v>
      </c>
      <c r="G3117" s="5">
        <v>300</v>
      </c>
    </row>
    <row r="3118" spans="1:7" x14ac:dyDescent="0.2">
      <c r="A3118" t="s">
        <v>683</v>
      </c>
      <c r="B3118" t="s">
        <v>684</v>
      </c>
      <c r="C3118" t="s">
        <v>702</v>
      </c>
      <c r="D3118" t="str">
        <f t="shared" si="48"/>
        <v>16</v>
      </c>
      <c r="E3118" t="s">
        <v>382</v>
      </c>
      <c r="F3118" t="s">
        <v>414</v>
      </c>
      <c r="G3118" s="5">
        <v>-400</v>
      </c>
    </row>
    <row r="3119" spans="1:7" x14ac:dyDescent="0.2">
      <c r="A3119" t="s">
        <v>683</v>
      </c>
      <c r="B3119" t="s">
        <v>684</v>
      </c>
      <c r="C3119" t="s">
        <v>702</v>
      </c>
      <c r="D3119" t="str">
        <f t="shared" si="48"/>
        <v>16</v>
      </c>
      <c r="E3119" t="s">
        <v>504</v>
      </c>
      <c r="F3119" t="s">
        <v>414</v>
      </c>
      <c r="G3119" s="5">
        <v>-8</v>
      </c>
    </row>
    <row r="3120" spans="1:7" x14ac:dyDescent="0.2">
      <c r="A3120" t="s">
        <v>683</v>
      </c>
      <c r="B3120" t="s">
        <v>684</v>
      </c>
      <c r="C3120" t="s">
        <v>702</v>
      </c>
      <c r="D3120" t="str">
        <f t="shared" si="48"/>
        <v>16</v>
      </c>
      <c r="E3120" t="s">
        <v>536</v>
      </c>
      <c r="F3120" t="s">
        <v>414</v>
      </c>
      <c r="G3120" s="5">
        <v>-105</v>
      </c>
    </row>
    <row r="3121" spans="1:7" x14ac:dyDescent="0.2">
      <c r="A3121" t="s">
        <v>683</v>
      </c>
      <c r="B3121" t="s">
        <v>684</v>
      </c>
      <c r="C3121" t="s">
        <v>702</v>
      </c>
      <c r="D3121" t="str">
        <f t="shared" si="48"/>
        <v>17</v>
      </c>
      <c r="E3121" t="s">
        <v>355</v>
      </c>
      <c r="F3121" t="s">
        <v>414</v>
      </c>
      <c r="G3121" s="5">
        <v>-100</v>
      </c>
    </row>
    <row r="3122" spans="1:7" x14ac:dyDescent="0.2">
      <c r="A3122" t="s">
        <v>683</v>
      </c>
      <c r="B3122" t="s">
        <v>684</v>
      </c>
      <c r="C3122" t="s">
        <v>703</v>
      </c>
      <c r="D3122" t="str">
        <f t="shared" si="48"/>
        <v>10</v>
      </c>
      <c r="E3122" t="s">
        <v>320</v>
      </c>
      <c r="F3122" t="s">
        <v>414</v>
      </c>
      <c r="G3122" s="5">
        <v>711</v>
      </c>
    </row>
    <row r="3123" spans="1:7" x14ac:dyDescent="0.2">
      <c r="A3123" t="s">
        <v>683</v>
      </c>
      <c r="B3123" t="s">
        <v>684</v>
      </c>
      <c r="C3123" t="s">
        <v>703</v>
      </c>
      <c r="D3123" t="str">
        <f t="shared" si="48"/>
        <v>10</v>
      </c>
      <c r="E3123" t="s">
        <v>486</v>
      </c>
      <c r="F3123" t="s">
        <v>414</v>
      </c>
      <c r="G3123" s="5">
        <v>20</v>
      </c>
    </row>
    <row r="3124" spans="1:7" x14ac:dyDescent="0.2">
      <c r="A3124" t="s">
        <v>683</v>
      </c>
      <c r="B3124" t="s">
        <v>684</v>
      </c>
      <c r="C3124" t="s">
        <v>703</v>
      </c>
      <c r="D3124" t="str">
        <f t="shared" si="48"/>
        <v>10</v>
      </c>
      <c r="E3124" t="s">
        <v>436</v>
      </c>
      <c r="F3124" t="s">
        <v>414</v>
      </c>
      <c r="G3124" s="5">
        <v>15</v>
      </c>
    </row>
    <row r="3125" spans="1:7" x14ac:dyDescent="0.2">
      <c r="A3125" t="s">
        <v>683</v>
      </c>
      <c r="B3125" t="s">
        <v>684</v>
      </c>
      <c r="C3125" t="s">
        <v>703</v>
      </c>
      <c r="D3125" t="str">
        <f t="shared" si="48"/>
        <v>10</v>
      </c>
      <c r="E3125" t="s">
        <v>324</v>
      </c>
      <c r="F3125" t="s">
        <v>414</v>
      </c>
      <c r="G3125" s="5">
        <v>119</v>
      </c>
    </row>
    <row r="3126" spans="1:7" x14ac:dyDescent="0.2">
      <c r="A3126" t="s">
        <v>683</v>
      </c>
      <c r="B3126" t="s">
        <v>684</v>
      </c>
      <c r="C3126" t="s">
        <v>703</v>
      </c>
      <c r="D3126" t="str">
        <f t="shared" si="48"/>
        <v>10</v>
      </c>
      <c r="E3126" t="s">
        <v>325</v>
      </c>
      <c r="F3126" t="s">
        <v>414</v>
      </c>
      <c r="G3126" s="5">
        <v>3</v>
      </c>
    </row>
    <row r="3127" spans="1:7" x14ac:dyDescent="0.2">
      <c r="A3127" t="s">
        <v>683</v>
      </c>
      <c r="B3127" t="s">
        <v>684</v>
      </c>
      <c r="C3127" t="s">
        <v>703</v>
      </c>
      <c r="D3127" t="str">
        <f t="shared" si="48"/>
        <v>10</v>
      </c>
      <c r="E3127" t="s">
        <v>326</v>
      </c>
      <c r="F3127" t="s">
        <v>414</v>
      </c>
      <c r="G3127" s="5">
        <v>122</v>
      </c>
    </row>
    <row r="3128" spans="1:7" x14ac:dyDescent="0.2">
      <c r="A3128" t="s">
        <v>683</v>
      </c>
      <c r="B3128" t="s">
        <v>684</v>
      </c>
      <c r="C3128" t="s">
        <v>703</v>
      </c>
      <c r="D3128" t="str">
        <f t="shared" si="48"/>
        <v>11</v>
      </c>
      <c r="E3128" t="s">
        <v>405</v>
      </c>
      <c r="F3128" t="s">
        <v>414</v>
      </c>
      <c r="G3128" s="5">
        <v>10</v>
      </c>
    </row>
    <row r="3129" spans="1:7" x14ac:dyDescent="0.2">
      <c r="A3129" t="s">
        <v>683</v>
      </c>
      <c r="B3129" t="s">
        <v>684</v>
      </c>
      <c r="C3129" t="s">
        <v>703</v>
      </c>
      <c r="D3129" t="str">
        <f t="shared" si="48"/>
        <v>11</v>
      </c>
      <c r="E3129" t="s">
        <v>328</v>
      </c>
      <c r="F3129" t="s">
        <v>414</v>
      </c>
      <c r="G3129" s="5">
        <v>15</v>
      </c>
    </row>
    <row r="3130" spans="1:7" x14ac:dyDescent="0.2">
      <c r="A3130" t="s">
        <v>683</v>
      </c>
      <c r="B3130" t="s">
        <v>684</v>
      </c>
      <c r="C3130" t="s">
        <v>703</v>
      </c>
      <c r="D3130" t="str">
        <f t="shared" si="48"/>
        <v>11</v>
      </c>
      <c r="E3130" t="s">
        <v>360</v>
      </c>
      <c r="F3130" t="s">
        <v>414</v>
      </c>
      <c r="G3130" s="5">
        <v>5</v>
      </c>
    </row>
    <row r="3131" spans="1:7" x14ac:dyDescent="0.2">
      <c r="A3131" t="s">
        <v>683</v>
      </c>
      <c r="B3131" t="s">
        <v>684</v>
      </c>
      <c r="C3131" t="s">
        <v>703</v>
      </c>
      <c r="D3131" t="str">
        <f t="shared" si="48"/>
        <v>11</v>
      </c>
      <c r="E3131" t="s">
        <v>406</v>
      </c>
      <c r="F3131" t="s">
        <v>414</v>
      </c>
      <c r="G3131" s="5">
        <v>8</v>
      </c>
    </row>
    <row r="3132" spans="1:7" x14ac:dyDescent="0.2">
      <c r="A3132" t="s">
        <v>683</v>
      </c>
      <c r="B3132" t="s">
        <v>684</v>
      </c>
      <c r="C3132" t="s">
        <v>703</v>
      </c>
      <c r="D3132" t="str">
        <f t="shared" si="48"/>
        <v>11</v>
      </c>
      <c r="E3132" t="s">
        <v>492</v>
      </c>
      <c r="F3132" t="s">
        <v>414</v>
      </c>
      <c r="G3132" s="5">
        <v>2</v>
      </c>
    </row>
    <row r="3133" spans="1:7" x14ac:dyDescent="0.2">
      <c r="A3133" t="s">
        <v>683</v>
      </c>
      <c r="B3133" t="s">
        <v>684</v>
      </c>
      <c r="C3133" t="s">
        <v>703</v>
      </c>
      <c r="D3133" t="str">
        <f t="shared" si="48"/>
        <v>11</v>
      </c>
      <c r="E3133" t="s">
        <v>474</v>
      </c>
      <c r="F3133" t="s">
        <v>414</v>
      </c>
      <c r="G3133" s="5">
        <v>29</v>
      </c>
    </row>
    <row r="3134" spans="1:7" x14ac:dyDescent="0.2">
      <c r="A3134" t="s">
        <v>683</v>
      </c>
      <c r="B3134" t="s">
        <v>684</v>
      </c>
      <c r="C3134" t="s">
        <v>703</v>
      </c>
      <c r="D3134" t="str">
        <f t="shared" si="48"/>
        <v>12</v>
      </c>
      <c r="E3134" t="s">
        <v>336</v>
      </c>
      <c r="F3134" t="s">
        <v>414</v>
      </c>
      <c r="G3134" s="5">
        <v>8</v>
      </c>
    </row>
    <row r="3135" spans="1:7" x14ac:dyDescent="0.2">
      <c r="A3135" t="s">
        <v>683</v>
      </c>
      <c r="B3135" t="s">
        <v>684</v>
      </c>
      <c r="C3135" t="s">
        <v>703</v>
      </c>
      <c r="D3135" t="str">
        <f t="shared" si="48"/>
        <v>12</v>
      </c>
      <c r="E3135" t="s">
        <v>401</v>
      </c>
      <c r="F3135" t="s">
        <v>414</v>
      </c>
      <c r="G3135" s="5">
        <v>3</v>
      </c>
    </row>
    <row r="3136" spans="1:7" x14ac:dyDescent="0.2">
      <c r="A3136" t="s">
        <v>683</v>
      </c>
      <c r="B3136" t="s">
        <v>684</v>
      </c>
      <c r="C3136" t="s">
        <v>704</v>
      </c>
      <c r="D3136" t="str">
        <f t="shared" si="48"/>
        <v>11</v>
      </c>
      <c r="E3136" t="s">
        <v>328</v>
      </c>
      <c r="F3136" t="s">
        <v>414</v>
      </c>
      <c r="G3136" s="5">
        <v>10</v>
      </c>
    </row>
    <row r="3137" spans="1:7" x14ac:dyDescent="0.2">
      <c r="A3137" t="s">
        <v>683</v>
      </c>
      <c r="B3137" t="s">
        <v>684</v>
      </c>
      <c r="C3137" t="s">
        <v>704</v>
      </c>
      <c r="D3137" t="str">
        <f t="shared" si="48"/>
        <v>11</v>
      </c>
      <c r="E3137" t="s">
        <v>517</v>
      </c>
      <c r="F3137" t="s">
        <v>414</v>
      </c>
      <c r="G3137" s="5">
        <v>10</v>
      </c>
    </row>
    <row r="3138" spans="1:7" x14ac:dyDescent="0.2">
      <c r="A3138" t="s">
        <v>683</v>
      </c>
      <c r="B3138" t="s">
        <v>684</v>
      </c>
      <c r="C3138" t="s">
        <v>704</v>
      </c>
      <c r="D3138" t="str">
        <f t="shared" si="48"/>
        <v>11</v>
      </c>
      <c r="E3138" t="s">
        <v>360</v>
      </c>
      <c r="F3138" t="s">
        <v>414</v>
      </c>
      <c r="G3138" s="5">
        <v>6</v>
      </c>
    </row>
    <row r="3139" spans="1:7" x14ac:dyDescent="0.2">
      <c r="A3139" t="s">
        <v>683</v>
      </c>
      <c r="B3139" t="s">
        <v>684</v>
      </c>
      <c r="C3139" t="s">
        <v>704</v>
      </c>
      <c r="D3139" t="str">
        <f t="shared" ref="D3139:D3202" si="49">LEFT(E3139,2)</f>
        <v>11</v>
      </c>
      <c r="E3139" t="s">
        <v>474</v>
      </c>
      <c r="F3139" t="s">
        <v>414</v>
      </c>
      <c r="G3139" s="5">
        <v>55</v>
      </c>
    </row>
    <row r="3140" spans="1:7" x14ac:dyDescent="0.2">
      <c r="A3140" t="s">
        <v>683</v>
      </c>
      <c r="B3140" t="s">
        <v>684</v>
      </c>
      <c r="C3140" t="s">
        <v>704</v>
      </c>
      <c r="D3140" t="str">
        <f t="shared" si="49"/>
        <v>11</v>
      </c>
      <c r="E3140" t="s">
        <v>335</v>
      </c>
      <c r="F3140" t="s">
        <v>414</v>
      </c>
      <c r="G3140" s="5">
        <v>4</v>
      </c>
    </row>
    <row r="3141" spans="1:7" x14ac:dyDescent="0.2">
      <c r="A3141" t="s">
        <v>683</v>
      </c>
      <c r="B3141" t="s">
        <v>684</v>
      </c>
      <c r="C3141" t="s">
        <v>704</v>
      </c>
      <c r="D3141" t="str">
        <f t="shared" si="49"/>
        <v>11</v>
      </c>
      <c r="E3141" t="s">
        <v>495</v>
      </c>
      <c r="F3141" t="s">
        <v>414</v>
      </c>
      <c r="G3141" s="5">
        <v>10</v>
      </c>
    </row>
    <row r="3142" spans="1:7" x14ac:dyDescent="0.2">
      <c r="A3142" t="s">
        <v>683</v>
      </c>
      <c r="B3142" t="s">
        <v>684</v>
      </c>
      <c r="C3142" t="s">
        <v>704</v>
      </c>
      <c r="D3142" t="str">
        <f t="shared" si="49"/>
        <v>12</v>
      </c>
      <c r="E3142" t="s">
        <v>336</v>
      </c>
      <c r="F3142" t="s">
        <v>414</v>
      </c>
      <c r="G3142" s="5">
        <v>10</v>
      </c>
    </row>
    <row r="3143" spans="1:7" x14ac:dyDescent="0.2">
      <c r="A3143" t="s">
        <v>683</v>
      </c>
      <c r="B3143" t="s">
        <v>684</v>
      </c>
      <c r="C3143" t="s">
        <v>704</v>
      </c>
      <c r="D3143" t="str">
        <f t="shared" si="49"/>
        <v>12</v>
      </c>
      <c r="E3143" t="s">
        <v>503</v>
      </c>
      <c r="F3143" t="s">
        <v>414</v>
      </c>
      <c r="G3143" s="5">
        <v>15</v>
      </c>
    </row>
    <row r="3144" spans="1:7" x14ac:dyDescent="0.2">
      <c r="A3144" t="s">
        <v>683</v>
      </c>
      <c r="B3144" t="s">
        <v>684</v>
      </c>
      <c r="C3144" t="s">
        <v>704</v>
      </c>
      <c r="D3144" t="str">
        <f t="shared" si="49"/>
        <v>16</v>
      </c>
      <c r="E3144" t="s">
        <v>504</v>
      </c>
      <c r="F3144" t="s">
        <v>414</v>
      </c>
      <c r="G3144" s="5">
        <v>-20</v>
      </c>
    </row>
    <row r="3145" spans="1:7" x14ac:dyDescent="0.2">
      <c r="A3145" t="s">
        <v>683</v>
      </c>
      <c r="B3145" t="s">
        <v>684</v>
      </c>
      <c r="C3145" t="s">
        <v>705</v>
      </c>
      <c r="D3145" t="str">
        <f t="shared" si="49"/>
        <v>10</v>
      </c>
      <c r="E3145" t="s">
        <v>320</v>
      </c>
      <c r="F3145" t="s">
        <v>373</v>
      </c>
      <c r="G3145" s="5">
        <v>4803</v>
      </c>
    </row>
    <row r="3146" spans="1:7" x14ac:dyDescent="0.2">
      <c r="A3146" t="s">
        <v>683</v>
      </c>
      <c r="B3146" t="s">
        <v>684</v>
      </c>
      <c r="C3146" t="s">
        <v>705</v>
      </c>
      <c r="D3146" t="str">
        <f t="shared" si="49"/>
        <v>10</v>
      </c>
      <c r="E3146" t="s">
        <v>574</v>
      </c>
      <c r="F3146" t="s">
        <v>373</v>
      </c>
      <c r="G3146" s="5">
        <v>91</v>
      </c>
    </row>
    <row r="3147" spans="1:7" x14ac:dyDescent="0.2">
      <c r="A3147" t="s">
        <v>683</v>
      </c>
      <c r="B3147" t="s">
        <v>684</v>
      </c>
      <c r="C3147" t="s">
        <v>705</v>
      </c>
      <c r="D3147" t="str">
        <f t="shared" si="49"/>
        <v>10</v>
      </c>
      <c r="E3147" t="s">
        <v>486</v>
      </c>
      <c r="F3147" t="s">
        <v>373</v>
      </c>
      <c r="G3147" s="5">
        <v>50</v>
      </c>
    </row>
    <row r="3148" spans="1:7" x14ac:dyDescent="0.2">
      <c r="A3148" t="s">
        <v>683</v>
      </c>
      <c r="B3148" t="s">
        <v>684</v>
      </c>
      <c r="C3148" t="s">
        <v>705</v>
      </c>
      <c r="D3148" t="str">
        <f t="shared" si="49"/>
        <v>10</v>
      </c>
      <c r="E3148" t="s">
        <v>403</v>
      </c>
      <c r="F3148" t="s">
        <v>373</v>
      </c>
      <c r="G3148" s="5">
        <v>150</v>
      </c>
    </row>
    <row r="3149" spans="1:7" x14ac:dyDescent="0.2">
      <c r="A3149" t="s">
        <v>683</v>
      </c>
      <c r="B3149" t="s">
        <v>684</v>
      </c>
      <c r="C3149" t="s">
        <v>705</v>
      </c>
      <c r="D3149" t="str">
        <f t="shared" si="49"/>
        <v>10</v>
      </c>
      <c r="E3149" t="s">
        <v>575</v>
      </c>
      <c r="F3149" t="s">
        <v>373</v>
      </c>
      <c r="G3149" s="5">
        <v>25</v>
      </c>
    </row>
    <row r="3150" spans="1:7" x14ac:dyDescent="0.2">
      <c r="A3150" t="s">
        <v>683</v>
      </c>
      <c r="B3150" t="s">
        <v>684</v>
      </c>
      <c r="C3150" t="s">
        <v>705</v>
      </c>
      <c r="D3150" t="str">
        <f t="shared" si="49"/>
        <v>10</v>
      </c>
      <c r="E3150" t="s">
        <v>436</v>
      </c>
      <c r="F3150" t="s">
        <v>373</v>
      </c>
      <c r="G3150" s="5">
        <v>100</v>
      </c>
    </row>
    <row r="3151" spans="1:7" x14ac:dyDescent="0.2">
      <c r="A3151" t="s">
        <v>683</v>
      </c>
      <c r="B3151" t="s">
        <v>684</v>
      </c>
      <c r="C3151" t="s">
        <v>705</v>
      </c>
      <c r="D3151" t="str">
        <f t="shared" si="49"/>
        <v>10</v>
      </c>
      <c r="E3151" t="s">
        <v>437</v>
      </c>
      <c r="F3151" t="s">
        <v>373</v>
      </c>
      <c r="G3151" s="5">
        <v>50</v>
      </c>
    </row>
    <row r="3152" spans="1:7" x14ac:dyDescent="0.2">
      <c r="A3152" t="s">
        <v>683</v>
      </c>
      <c r="B3152" t="s">
        <v>684</v>
      </c>
      <c r="C3152" t="s">
        <v>705</v>
      </c>
      <c r="D3152" t="str">
        <f t="shared" si="49"/>
        <v>10</v>
      </c>
      <c r="E3152" t="s">
        <v>324</v>
      </c>
      <c r="F3152" t="s">
        <v>373</v>
      </c>
      <c r="G3152" s="5">
        <v>843</v>
      </c>
    </row>
    <row r="3153" spans="1:7" x14ac:dyDescent="0.2">
      <c r="A3153" t="s">
        <v>683</v>
      </c>
      <c r="B3153" t="s">
        <v>684</v>
      </c>
      <c r="C3153" t="s">
        <v>705</v>
      </c>
      <c r="D3153" t="str">
        <f t="shared" si="49"/>
        <v>10</v>
      </c>
      <c r="E3153" t="s">
        <v>325</v>
      </c>
      <c r="F3153" t="s">
        <v>373</v>
      </c>
      <c r="G3153" s="5">
        <v>15</v>
      </c>
    </row>
    <row r="3154" spans="1:7" x14ac:dyDescent="0.2">
      <c r="A3154" t="s">
        <v>683</v>
      </c>
      <c r="B3154" t="s">
        <v>684</v>
      </c>
      <c r="C3154" t="s">
        <v>705</v>
      </c>
      <c r="D3154" t="str">
        <f t="shared" si="49"/>
        <v>10</v>
      </c>
      <c r="E3154" t="s">
        <v>326</v>
      </c>
      <c r="F3154" t="s">
        <v>373</v>
      </c>
      <c r="G3154" s="5">
        <v>862</v>
      </c>
    </row>
    <row r="3155" spans="1:7" x14ac:dyDescent="0.2">
      <c r="A3155" t="s">
        <v>683</v>
      </c>
      <c r="B3155" t="s">
        <v>684</v>
      </c>
      <c r="C3155" t="s">
        <v>705</v>
      </c>
      <c r="D3155" t="str">
        <f t="shared" si="49"/>
        <v>11</v>
      </c>
      <c r="E3155" t="s">
        <v>491</v>
      </c>
      <c r="F3155" t="s">
        <v>373</v>
      </c>
      <c r="G3155" s="5">
        <v>5</v>
      </c>
    </row>
    <row r="3156" spans="1:7" x14ac:dyDescent="0.2">
      <c r="A3156" t="s">
        <v>683</v>
      </c>
      <c r="B3156" t="s">
        <v>684</v>
      </c>
      <c r="C3156" t="s">
        <v>705</v>
      </c>
      <c r="D3156" t="str">
        <f t="shared" si="49"/>
        <v>11</v>
      </c>
      <c r="E3156" t="s">
        <v>405</v>
      </c>
      <c r="F3156" t="s">
        <v>373</v>
      </c>
      <c r="G3156" s="5">
        <v>75</v>
      </c>
    </row>
    <row r="3157" spans="1:7" x14ac:dyDescent="0.2">
      <c r="A3157" t="s">
        <v>683</v>
      </c>
      <c r="B3157" t="s">
        <v>684</v>
      </c>
      <c r="C3157" t="s">
        <v>705</v>
      </c>
      <c r="D3157" t="str">
        <f t="shared" si="49"/>
        <v>11</v>
      </c>
      <c r="E3157" t="s">
        <v>327</v>
      </c>
      <c r="F3157" t="s">
        <v>373</v>
      </c>
      <c r="G3157" s="5">
        <v>2</v>
      </c>
    </row>
    <row r="3158" spans="1:7" x14ac:dyDescent="0.2">
      <c r="A3158" t="s">
        <v>683</v>
      </c>
      <c r="B3158" t="s">
        <v>684</v>
      </c>
      <c r="C3158" t="s">
        <v>705</v>
      </c>
      <c r="D3158" t="str">
        <f t="shared" si="49"/>
        <v>11</v>
      </c>
      <c r="E3158" t="s">
        <v>328</v>
      </c>
      <c r="F3158" t="s">
        <v>373</v>
      </c>
      <c r="G3158" s="5">
        <v>30</v>
      </c>
    </row>
    <row r="3159" spans="1:7" x14ac:dyDescent="0.2">
      <c r="A3159" t="s">
        <v>683</v>
      </c>
      <c r="B3159" t="s">
        <v>684</v>
      </c>
      <c r="C3159" t="s">
        <v>705</v>
      </c>
      <c r="D3159" t="str">
        <f t="shared" si="49"/>
        <v>11</v>
      </c>
      <c r="E3159" t="s">
        <v>492</v>
      </c>
      <c r="F3159" t="s">
        <v>373</v>
      </c>
      <c r="G3159" s="5">
        <v>25</v>
      </c>
    </row>
    <row r="3160" spans="1:7" x14ac:dyDescent="0.2">
      <c r="A3160" t="s">
        <v>683</v>
      </c>
      <c r="B3160" t="s">
        <v>684</v>
      </c>
      <c r="C3160" t="s">
        <v>705</v>
      </c>
      <c r="D3160" t="str">
        <f t="shared" si="49"/>
        <v>11</v>
      </c>
      <c r="E3160" t="s">
        <v>438</v>
      </c>
      <c r="F3160" t="s">
        <v>373</v>
      </c>
      <c r="G3160" s="5">
        <v>5</v>
      </c>
    </row>
    <row r="3161" spans="1:7" x14ac:dyDescent="0.2">
      <c r="A3161" t="s">
        <v>683</v>
      </c>
      <c r="B3161" t="s">
        <v>684</v>
      </c>
      <c r="C3161" t="s">
        <v>705</v>
      </c>
      <c r="D3161" t="str">
        <f t="shared" si="49"/>
        <v>11</v>
      </c>
      <c r="E3161" t="s">
        <v>571</v>
      </c>
      <c r="F3161" t="s">
        <v>373</v>
      </c>
      <c r="G3161" s="5">
        <v>9</v>
      </c>
    </row>
    <row r="3162" spans="1:7" x14ac:dyDescent="0.2">
      <c r="A3162" t="s">
        <v>683</v>
      </c>
      <c r="B3162" t="s">
        <v>684</v>
      </c>
      <c r="C3162" t="s">
        <v>705</v>
      </c>
      <c r="D3162" t="str">
        <f t="shared" si="49"/>
        <v>11</v>
      </c>
      <c r="E3162" t="s">
        <v>334</v>
      </c>
      <c r="F3162" t="s">
        <v>373</v>
      </c>
      <c r="G3162" s="5">
        <v>10</v>
      </c>
    </row>
    <row r="3163" spans="1:7" x14ac:dyDescent="0.2">
      <c r="A3163" t="s">
        <v>683</v>
      </c>
      <c r="B3163" t="s">
        <v>684</v>
      </c>
      <c r="C3163" t="s">
        <v>705</v>
      </c>
      <c r="D3163" t="str">
        <f t="shared" si="49"/>
        <v>11</v>
      </c>
      <c r="E3163" t="s">
        <v>474</v>
      </c>
      <c r="F3163" t="s">
        <v>373</v>
      </c>
      <c r="G3163" s="5">
        <v>37</v>
      </c>
    </row>
    <row r="3164" spans="1:7" x14ac:dyDescent="0.2">
      <c r="A3164" t="s">
        <v>683</v>
      </c>
      <c r="B3164" t="s">
        <v>684</v>
      </c>
      <c r="C3164" t="s">
        <v>705</v>
      </c>
      <c r="D3164" t="str">
        <f t="shared" si="49"/>
        <v>11</v>
      </c>
      <c r="E3164" t="s">
        <v>499</v>
      </c>
      <c r="F3164" t="s">
        <v>373</v>
      </c>
      <c r="G3164" s="5">
        <v>6</v>
      </c>
    </row>
    <row r="3165" spans="1:7" x14ac:dyDescent="0.2">
      <c r="A3165" t="s">
        <v>683</v>
      </c>
      <c r="B3165" t="s">
        <v>684</v>
      </c>
      <c r="C3165" t="s">
        <v>705</v>
      </c>
      <c r="D3165" t="str">
        <f t="shared" si="49"/>
        <v>11</v>
      </c>
      <c r="E3165" t="s">
        <v>620</v>
      </c>
      <c r="F3165" t="s">
        <v>373</v>
      </c>
      <c r="G3165" s="5">
        <v>150</v>
      </c>
    </row>
    <row r="3166" spans="1:7" x14ac:dyDescent="0.2">
      <c r="A3166" t="s">
        <v>683</v>
      </c>
      <c r="B3166" t="s">
        <v>684</v>
      </c>
      <c r="C3166" t="s">
        <v>705</v>
      </c>
      <c r="D3166" t="str">
        <f t="shared" si="49"/>
        <v>11</v>
      </c>
      <c r="E3166" t="s">
        <v>627</v>
      </c>
      <c r="F3166" t="s">
        <v>373</v>
      </c>
      <c r="G3166" s="5">
        <v>3</v>
      </c>
    </row>
    <row r="3167" spans="1:7" x14ac:dyDescent="0.2">
      <c r="A3167" t="s">
        <v>683</v>
      </c>
      <c r="B3167" t="s">
        <v>684</v>
      </c>
      <c r="C3167" t="s">
        <v>705</v>
      </c>
      <c r="D3167" t="str">
        <f t="shared" si="49"/>
        <v>11</v>
      </c>
      <c r="E3167" t="s">
        <v>335</v>
      </c>
      <c r="F3167" t="s">
        <v>373</v>
      </c>
      <c r="G3167" s="5">
        <v>23</v>
      </c>
    </row>
    <row r="3168" spans="1:7" x14ac:dyDescent="0.2">
      <c r="A3168" t="s">
        <v>683</v>
      </c>
      <c r="B3168" t="s">
        <v>684</v>
      </c>
      <c r="C3168" t="s">
        <v>705</v>
      </c>
      <c r="D3168" t="str">
        <f t="shared" si="49"/>
        <v>12</v>
      </c>
      <c r="E3168" t="s">
        <v>400</v>
      </c>
      <c r="F3168" t="s">
        <v>373</v>
      </c>
      <c r="G3168" s="5">
        <v>80</v>
      </c>
    </row>
    <row r="3169" spans="1:7" x14ac:dyDescent="0.2">
      <c r="A3169" t="s">
        <v>683</v>
      </c>
      <c r="B3169" t="s">
        <v>684</v>
      </c>
      <c r="C3169" t="s">
        <v>705</v>
      </c>
      <c r="D3169" t="str">
        <f t="shared" si="49"/>
        <v>12</v>
      </c>
      <c r="E3169" t="s">
        <v>401</v>
      </c>
      <c r="F3169" t="s">
        <v>373</v>
      </c>
      <c r="G3169" s="5">
        <v>10</v>
      </c>
    </row>
    <row r="3170" spans="1:7" x14ac:dyDescent="0.2">
      <c r="A3170" t="s">
        <v>683</v>
      </c>
      <c r="B3170" t="s">
        <v>684</v>
      </c>
      <c r="C3170" t="s">
        <v>706</v>
      </c>
      <c r="D3170" t="str">
        <f t="shared" si="49"/>
        <v>10</v>
      </c>
      <c r="E3170" t="s">
        <v>320</v>
      </c>
      <c r="F3170" t="s">
        <v>373</v>
      </c>
      <c r="G3170" s="5">
        <v>5147</v>
      </c>
    </row>
    <row r="3171" spans="1:7" x14ac:dyDescent="0.2">
      <c r="A3171" t="s">
        <v>683</v>
      </c>
      <c r="B3171" t="s">
        <v>684</v>
      </c>
      <c r="C3171" t="s">
        <v>706</v>
      </c>
      <c r="D3171" t="str">
        <f t="shared" si="49"/>
        <v>10</v>
      </c>
      <c r="E3171" t="s">
        <v>574</v>
      </c>
      <c r="F3171" t="s">
        <v>373</v>
      </c>
      <c r="G3171" s="5">
        <v>90</v>
      </c>
    </row>
    <row r="3172" spans="1:7" x14ac:dyDescent="0.2">
      <c r="A3172" t="s">
        <v>683</v>
      </c>
      <c r="B3172" t="s">
        <v>684</v>
      </c>
      <c r="C3172" t="s">
        <v>706</v>
      </c>
      <c r="D3172" t="str">
        <f t="shared" si="49"/>
        <v>10</v>
      </c>
      <c r="E3172" t="s">
        <v>486</v>
      </c>
      <c r="F3172" t="s">
        <v>373</v>
      </c>
      <c r="G3172" s="5">
        <v>100</v>
      </c>
    </row>
    <row r="3173" spans="1:7" x14ac:dyDescent="0.2">
      <c r="A3173" t="s">
        <v>683</v>
      </c>
      <c r="B3173" t="s">
        <v>684</v>
      </c>
      <c r="C3173" t="s">
        <v>706</v>
      </c>
      <c r="D3173" t="str">
        <f t="shared" si="49"/>
        <v>10</v>
      </c>
      <c r="E3173" t="s">
        <v>403</v>
      </c>
      <c r="F3173" t="s">
        <v>373</v>
      </c>
      <c r="G3173" s="5">
        <v>330</v>
      </c>
    </row>
    <row r="3174" spans="1:7" x14ac:dyDescent="0.2">
      <c r="A3174" t="s">
        <v>683</v>
      </c>
      <c r="B3174" t="s">
        <v>684</v>
      </c>
      <c r="C3174" t="s">
        <v>706</v>
      </c>
      <c r="D3174" t="str">
        <f t="shared" si="49"/>
        <v>10</v>
      </c>
      <c r="E3174" t="s">
        <v>575</v>
      </c>
      <c r="F3174" t="s">
        <v>373</v>
      </c>
      <c r="G3174" s="5">
        <v>50</v>
      </c>
    </row>
    <row r="3175" spans="1:7" x14ac:dyDescent="0.2">
      <c r="A3175" t="s">
        <v>683</v>
      </c>
      <c r="B3175" t="s">
        <v>684</v>
      </c>
      <c r="C3175" t="s">
        <v>706</v>
      </c>
      <c r="D3175" t="str">
        <f t="shared" si="49"/>
        <v>10</v>
      </c>
      <c r="E3175" t="s">
        <v>436</v>
      </c>
      <c r="F3175" t="s">
        <v>373</v>
      </c>
      <c r="G3175" s="5">
        <v>210</v>
      </c>
    </row>
    <row r="3176" spans="1:7" x14ac:dyDescent="0.2">
      <c r="A3176" t="s">
        <v>683</v>
      </c>
      <c r="B3176" t="s">
        <v>684</v>
      </c>
      <c r="C3176" t="s">
        <v>706</v>
      </c>
      <c r="D3176" t="str">
        <f t="shared" si="49"/>
        <v>10</v>
      </c>
      <c r="E3176" t="s">
        <v>437</v>
      </c>
      <c r="F3176" t="s">
        <v>373</v>
      </c>
      <c r="G3176" s="5">
        <v>50</v>
      </c>
    </row>
    <row r="3177" spans="1:7" x14ac:dyDescent="0.2">
      <c r="A3177" t="s">
        <v>683</v>
      </c>
      <c r="B3177" t="s">
        <v>684</v>
      </c>
      <c r="C3177" t="s">
        <v>706</v>
      </c>
      <c r="D3177" t="str">
        <f t="shared" si="49"/>
        <v>10</v>
      </c>
      <c r="E3177" t="s">
        <v>324</v>
      </c>
      <c r="F3177" t="s">
        <v>373</v>
      </c>
      <c r="G3177" s="5">
        <v>956</v>
      </c>
    </row>
    <row r="3178" spans="1:7" x14ac:dyDescent="0.2">
      <c r="A3178" t="s">
        <v>683</v>
      </c>
      <c r="B3178" t="s">
        <v>684</v>
      </c>
      <c r="C3178" t="s">
        <v>706</v>
      </c>
      <c r="D3178" t="str">
        <f t="shared" si="49"/>
        <v>10</v>
      </c>
      <c r="E3178" t="s">
        <v>325</v>
      </c>
      <c r="F3178" t="s">
        <v>373</v>
      </c>
      <c r="G3178" s="5">
        <v>18</v>
      </c>
    </row>
    <row r="3179" spans="1:7" x14ac:dyDescent="0.2">
      <c r="A3179" t="s">
        <v>683</v>
      </c>
      <c r="B3179" t="s">
        <v>684</v>
      </c>
      <c r="C3179" t="s">
        <v>706</v>
      </c>
      <c r="D3179" t="str">
        <f t="shared" si="49"/>
        <v>10</v>
      </c>
      <c r="E3179" t="s">
        <v>326</v>
      </c>
      <c r="F3179" t="s">
        <v>373</v>
      </c>
      <c r="G3179" s="5">
        <v>978</v>
      </c>
    </row>
    <row r="3180" spans="1:7" x14ac:dyDescent="0.2">
      <c r="A3180" t="s">
        <v>683</v>
      </c>
      <c r="B3180" t="s">
        <v>684</v>
      </c>
      <c r="C3180" t="s">
        <v>706</v>
      </c>
      <c r="D3180" t="str">
        <f t="shared" si="49"/>
        <v>11</v>
      </c>
      <c r="E3180" t="s">
        <v>489</v>
      </c>
      <c r="F3180" t="s">
        <v>373</v>
      </c>
      <c r="G3180" s="5">
        <v>15</v>
      </c>
    </row>
    <row r="3181" spans="1:7" x14ac:dyDescent="0.2">
      <c r="A3181" t="s">
        <v>683</v>
      </c>
      <c r="B3181" t="s">
        <v>684</v>
      </c>
      <c r="C3181" t="s">
        <v>706</v>
      </c>
      <c r="D3181" t="str">
        <f t="shared" si="49"/>
        <v>11</v>
      </c>
      <c r="E3181" t="s">
        <v>491</v>
      </c>
      <c r="F3181" t="s">
        <v>373</v>
      </c>
      <c r="G3181" s="5">
        <v>5</v>
      </c>
    </row>
    <row r="3182" spans="1:7" x14ac:dyDescent="0.2">
      <c r="A3182" t="s">
        <v>683</v>
      </c>
      <c r="B3182" t="s">
        <v>684</v>
      </c>
      <c r="C3182" t="s">
        <v>706</v>
      </c>
      <c r="D3182" t="str">
        <f t="shared" si="49"/>
        <v>11</v>
      </c>
      <c r="E3182" t="s">
        <v>405</v>
      </c>
      <c r="F3182" t="s">
        <v>373</v>
      </c>
      <c r="G3182" s="5">
        <v>75</v>
      </c>
    </row>
    <row r="3183" spans="1:7" x14ac:dyDescent="0.2">
      <c r="A3183" t="s">
        <v>683</v>
      </c>
      <c r="B3183" t="s">
        <v>684</v>
      </c>
      <c r="C3183" t="s">
        <v>706</v>
      </c>
      <c r="D3183" t="str">
        <f t="shared" si="49"/>
        <v>11</v>
      </c>
      <c r="E3183" t="s">
        <v>328</v>
      </c>
      <c r="F3183" t="s">
        <v>373</v>
      </c>
      <c r="G3183" s="5">
        <v>60</v>
      </c>
    </row>
    <row r="3184" spans="1:7" x14ac:dyDescent="0.2">
      <c r="A3184" t="s">
        <v>683</v>
      </c>
      <c r="B3184" t="s">
        <v>684</v>
      </c>
      <c r="C3184" t="s">
        <v>706</v>
      </c>
      <c r="D3184" t="str">
        <f t="shared" si="49"/>
        <v>11</v>
      </c>
      <c r="E3184" t="s">
        <v>406</v>
      </c>
      <c r="F3184" t="s">
        <v>373</v>
      </c>
      <c r="G3184" s="5">
        <v>3</v>
      </c>
    </row>
    <row r="3185" spans="1:7" x14ac:dyDescent="0.2">
      <c r="A3185" t="s">
        <v>683</v>
      </c>
      <c r="B3185" t="s">
        <v>684</v>
      </c>
      <c r="C3185" t="s">
        <v>706</v>
      </c>
      <c r="D3185" t="str">
        <f t="shared" si="49"/>
        <v>11</v>
      </c>
      <c r="E3185" t="s">
        <v>331</v>
      </c>
      <c r="F3185" t="s">
        <v>373</v>
      </c>
      <c r="G3185" s="5">
        <v>10</v>
      </c>
    </row>
    <row r="3186" spans="1:7" x14ac:dyDescent="0.2">
      <c r="A3186" t="s">
        <v>683</v>
      </c>
      <c r="B3186" t="s">
        <v>684</v>
      </c>
      <c r="C3186" t="s">
        <v>706</v>
      </c>
      <c r="D3186" t="str">
        <f t="shared" si="49"/>
        <v>11</v>
      </c>
      <c r="E3186" t="s">
        <v>492</v>
      </c>
      <c r="F3186" t="s">
        <v>373</v>
      </c>
      <c r="G3186" s="5">
        <v>27</v>
      </c>
    </row>
    <row r="3187" spans="1:7" x14ac:dyDescent="0.2">
      <c r="A3187" t="s">
        <v>683</v>
      </c>
      <c r="B3187" t="s">
        <v>684</v>
      </c>
      <c r="C3187" t="s">
        <v>706</v>
      </c>
      <c r="D3187" t="str">
        <f t="shared" si="49"/>
        <v>11</v>
      </c>
      <c r="E3187" t="s">
        <v>438</v>
      </c>
      <c r="F3187" t="s">
        <v>373</v>
      </c>
      <c r="G3187" s="5">
        <v>15</v>
      </c>
    </row>
    <row r="3188" spans="1:7" x14ac:dyDescent="0.2">
      <c r="A3188" t="s">
        <v>683</v>
      </c>
      <c r="B3188" t="s">
        <v>684</v>
      </c>
      <c r="C3188" t="s">
        <v>706</v>
      </c>
      <c r="D3188" t="str">
        <f t="shared" si="49"/>
        <v>11</v>
      </c>
      <c r="E3188" t="s">
        <v>571</v>
      </c>
      <c r="F3188" t="s">
        <v>373</v>
      </c>
      <c r="G3188" s="5">
        <v>24</v>
      </c>
    </row>
    <row r="3189" spans="1:7" x14ac:dyDescent="0.2">
      <c r="A3189" t="s">
        <v>683</v>
      </c>
      <c r="B3189" t="s">
        <v>684</v>
      </c>
      <c r="C3189" t="s">
        <v>706</v>
      </c>
      <c r="D3189" t="str">
        <f t="shared" si="49"/>
        <v>11</v>
      </c>
      <c r="E3189" t="s">
        <v>474</v>
      </c>
      <c r="F3189" t="s">
        <v>373</v>
      </c>
      <c r="G3189" s="5">
        <v>95</v>
      </c>
    </row>
    <row r="3190" spans="1:7" x14ac:dyDescent="0.2">
      <c r="A3190" t="s">
        <v>683</v>
      </c>
      <c r="B3190" t="s">
        <v>684</v>
      </c>
      <c r="C3190" t="s">
        <v>706</v>
      </c>
      <c r="D3190" t="str">
        <f t="shared" si="49"/>
        <v>11</v>
      </c>
      <c r="E3190" t="s">
        <v>620</v>
      </c>
      <c r="F3190" t="s">
        <v>373</v>
      </c>
      <c r="G3190" s="5">
        <v>338</v>
      </c>
    </row>
    <row r="3191" spans="1:7" x14ac:dyDescent="0.2">
      <c r="A3191" t="s">
        <v>683</v>
      </c>
      <c r="B3191" t="s">
        <v>684</v>
      </c>
      <c r="C3191" t="s">
        <v>706</v>
      </c>
      <c r="D3191" t="str">
        <f t="shared" si="49"/>
        <v>11</v>
      </c>
      <c r="E3191" t="s">
        <v>335</v>
      </c>
      <c r="F3191" t="s">
        <v>373</v>
      </c>
      <c r="G3191" s="5">
        <v>3</v>
      </c>
    </row>
    <row r="3192" spans="1:7" x14ac:dyDescent="0.2">
      <c r="A3192" t="s">
        <v>683</v>
      </c>
      <c r="B3192" t="s">
        <v>684</v>
      </c>
      <c r="C3192" t="s">
        <v>706</v>
      </c>
      <c r="D3192" t="str">
        <f t="shared" si="49"/>
        <v>12</v>
      </c>
      <c r="E3192" t="s">
        <v>400</v>
      </c>
      <c r="F3192" t="s">
        <v>373</v>
      </c>
      <c r="G3192" s="5">
        <v>170</v>
      </c>
    </row>
    <row r="3193" spans="1:7" x14ac:dyDescent="0.2">
      <c r="A3193" t="s">
        <v>683</v>
      </c>
      <c r="B3193" t="s">
        <v>684</v>
      </c>
      <c r="C3193" t="s">
        <v>706</v>
      </c>
      <c r="D3193" t="str">
        <f t="shared" si="49"/>
        <v>12</v>
      </c>
      <c r="E3193" t="s">
        <v>502</v>
      </c>
      <c r="F3193" t="s">
        <v>373</v>
      </c>
      <c r="G3193" s="5">
        <v>10</v>
      </c>
    </row>
    <row r="3194" spans="1:7" x14ac:dyDescent="0.2">
      <c r="A3194" t="s">
        <v>683</v>
      </c>
      <c r="B3194" t="s">
        <v>684</v>
      </c>
      <c r="C3194" t="s">
        <v>706</v>
      </c>
      <c r="D3194" t="str">
        <f t="shared" si="49"/>
        <v>12</v>
      </c>
      <c r="E3194" t="s">
        <v>401</v>
      </c>
      <c r="F3194" t="s">
        <v>373</v>
      </c>
      <c r="G3194" s="5">
        <v>10</v>
      </c>
    </row>
    <row r="3195" spans="1:7" x14ac:dyDescent="0.2">
      <c r="A3195" t="s">
        <v>683</v>
      </c>
      <c r="B3195" t="s">
        <v>684</v>
      </c>
      <c r="C3195" t="s">
        <v>706</v>
      </c>
      <c r="D3195" t="str">
        <f t="shared" si="49"/>
        <v>13</v>
      </c>
      <c r="E3195" t="s">
        <v>565</v>
      </c>
      <c r="F3195" t="s">
        <v>373</v>
      </c>
      <c r="G3195" s="5">
        <v>100</v>
      </c>
    </row>
    <row r="3196" spans="1:7" x14ac:dyDescent="0.2">
      <c r="A3196" t="s">
        <v>683</v>
      </c>
      <c r="B3196" t="s">
        <v>684</v>
      </c>
      <c r="C3196" t="s">
        <v>707</v>
      </c>
      <c r="D3196" t="str">
        <f t="shared" si="49"/>
        <v>10</v>
      </c>
      <c r="E3196" t="s">
        <v>320</v>
      </c>
      <c r="F3196" t="s">
        <v>414</v>
      </c>
      <c r="G3196" s="5">
        <v>480</v>
      </c>
    </row>
    <row r="3197" spans="1:7" x14ac:dyDescent="0.2">
      <c r="A3197" t="s">
        <v>683</v>
      </c>
      <c r="B3197" t="s">
        <v>684</v>
      </c>
      <c r="C3197" t="s">
        <v>707</v>
      </c>
      <c r="D3197" t="str">
        <f t="shared" si="49"/>
        <v>10</v>
      </c>
      <c r="E3197" t="s">
        <v>665</v>
      </c>
      <c r="F3197" t="s">
        <v>373</v>
      </c>
      <c r="G3197" s="5">
        <v>4320</v>
      </c>
    </row>
    <row r="3198" spans="1:7" x14ac:dyDescent="0.2">
      <c r="A3198" t="s">
        <v>683</v>
      </c>
      <c r="B3198" t="s">
        <v>684</v>
      </c>
      <c r="C3198" t="s">
        <v>707</v>
      </c>
      <c r="D3198" t="str">
        <f t="shared" si="49"/>
        <v>10</v>
      </c>
      <c r="E3198" t="s">
        <v>632</v>
      </c>
      <c r="F3198" t="s">
        <v>374</v>
      </c>
      <c r="G3198" s="5">
        <v>1950</v>
      </c>
    </row>
    <row r="3199" spans="1:7" x14ac:dyDescent="0.2">
      <c r="A3199" t="s">
        <v>683</v>
      </c>
      <c r="B3199" t="s">
        <v>684</v>
      </c>
      <c r="C3199" t="s">
        <v>707</v>
      </c>
      <c r="D3199" t="str">
        <f t="shared" si="49"/>
        <v>10</v>
      </c>
      <c r="E3199" t="s">
        <v>324</v>
      </c>
      <c r="F3199" t="s">
        <v>414</v>
      </c>
      <c r="G3199" s="5">
        <v>77</v>
      </c>
    </row>
    <row r="3200" spans="1:7" x14ac:dyDescent="0.2">
      <c r="A3200" t="s">
        <v>683</v>
      </c>
      <c r="B3200" t="s">
        <v>684</v>
      </c>
      <c r="C3200" t="s">
        <v>707</v>
      </c>
      <c r="D3200" t="str">
        <f t="shared" si="49"/>
        <v>10</v>
      </c>
      <c r="E3200" t="s">
        <v>324</v>
      </c>
      <c r="F3200" t="s">
        <v>373</v>
      </c>
      <c r="G3200" s="5">
        <v>691</v>
      </c>
    </row>
    <row r="3201" spans="1:7" x14ac:dyDescent="0.2">
      <c r="A3201" t="s">
        <v>683</v>
      </c>
      <c r="B3201" t="s">
        <v>684</v>
      </c>
      <c r="C3201" t="s">
        <v>707</v>
      </c>
      <c r="D3201" t="str">
        <f t="shared" si="49"/>
        <v>10</v>
      </c>
      <c r="E3201" t="s">
        <v>326</v>
      </c>
      <c r="F3201" t="s">
        <v>414</v>
      </c>
      <c r="G3201" s="5">
        <v>79</v>
      </c>
    </row>
    <row r="3202" spans="1:7" x14ac:dyDescent="0.2">
      <c r="A3202" t="s">
        <v>683</v>
      </c>
      <c r="B3202" t="s">
        <v>684</v>
      </c>
      <c r="C3202" t="s">
        <v>707</v>
      </c>
      <c r="D3202" t="str">
        <f t="shared" si="49"/>
        <v>10</v>
      </c>
      <c r="E3202" t="s">
        <v>326</v>
      </c>
      <c r="F3202" t="s">
        <v>373</v>
      </c>
      <c r="G3202" s="5">
        <v>707</v>
      </c>
    </row>
    <row r="3203" spans="1:7" x14ac:dyDescent="0.2">
      <c r="A3203" t="s">
        <v>683</v>
      </c>
      <c r="B3203" t="s">
        <v>684</v>
      </c>
      <c r="C3203" t="s">
        <v>707</v>
      </c>
      <c r="D3203" t="str">
        <f t="shared" ref="D3203:D3266" si="50">LEFT(E3203,2)</f>
        <v>10</v>
      </c>
      <c r="E3203" t="s">
        <v>326</v>
      </c>
      <c r="F3203" t="s">
        <v>374</v>
      </c>
      <c r="G3203" s="5">
        <v>275</v>
      </c>
    </row>
    <row r="3204" spans="1:7" x14ac:dyDescent="0.2">
      <c r="A3204" t="s">
        <v>683</v>
      </c>
      <c r="B3204" t="s">
        <v>684</v>
      </c>
      <c r="C3204" t="s">
        <v>707</v>
      </c>
      <c r="D3204" t="str">
        <f t="shared" si="50"/>
        <v>11</v>
      </c>
      <c r="E3204" t="s">
        <v>328</v>
      </c>
      <c r="F3204" t="s">
        <v>373</v>
      </c>
      <c r="G3204" s="5">
        <v>35</v>
      </c>
    </row>
    <row r="3205" spans="1:7" x14ac:dyDescent="0.2">
      <c r="A3205" t="s">
        <v>683</v>
      </c>
      <c r="B3205" t="s">
        <v>684</v>
      </c>
      <c r="C3205" t="s">
        <v>707</v>
      </c>
      <c r="D3205" t="str">
        <f t="shared" si="50"/>
        <v>11</v>
      </c>
      <c r="E3205" t="s">
        <v>376</v>
      </c>
      <c r="F3205" t="s">
        <v>373</v>
      </c>
      <c r="G3205" s="5">
        <v>13</v>
      </c>
    </row>
    <row r="3206" spans="1:7" x14ac:dyDescent="0.2">
      <c r="A3206" t="s">
        <v>683</v>
      </c>
      <c r="B3206" t="s">
        <v>684</v>
      </c>
      <c r="C3206" t="s">
        <v>707</v>
      </c>
      <c r="D3206" t="str">
        <f t="shared" si="50"/>
        <v>11</v>
      </c>
      <c r="E3206" t="s">
        <v>668</v>
      </c>
      <c r="F3206" t="s">
        <v>373</v>
      </c>
      <c r="G3206" s="5">
        <v>280</v>
      </c>
    </row>
    <row r="3207" spans="1:7" x14ac:dyDescent="0.2">
      <c r="A3207" t="s">
        <v>683</v>
      </c>
      <c r="B3207" t="s">
        <v>684</v>
      </c>
      <c r="C3207" t="s">
        <v>707</v>
      </c>
      <c r="D3207" t="str">
        <f t="shared" si="50"/>
        <v>11</v>
      </c>
      <c r="E3207" t="s">
        <v>329</v>
      </c>
      <c r="F3207" t="s">
        <v>373</v>
      </c>
      <c r="G3207" s="5">
        <v>5</v>
      </c>
    </row>
    <row r="3208" spans="1:7" x14ac:dyDescent="0.2">
      <c r="A3208" t="s">
        <v>683</v>
      </c>
      <c r="B3208" t="s">
        <v>684</v>
      </c>
      <c r="C3208" t="s">
        <v>707</v>
      </c>
      <c r="D3208" t="str">
        <f t="shared" si="50"/>
        <v>11</v>
      </c>
      <c r="E3208" t="s">
        <v>331</v>
      </c>
      <c r="F3208" t="s">
        <v>373</v>
      </c>
      <c r="G3208" s="5">
        <v>211</v>
      </c>
    </row>
    <row r="3209" spans="1:7" x14ac:dyDescent="0.2">
      <c r="A3209" t="s">
        <v>683</v>
      </c>
      <c r="B3209" t="s">
        <v>684</v>
      </c>
      <c r="C3209" t="s">
        <v>707</v>
      </c>
      <c r="D3209" t="str">
        <f t="shared" si="50"/>
        <v>11</v>
      </c>
      <c r="E3209" t="s">
        <v>333</v>
      </c>
      <c r="F3209" t="s">
        <v>373</v>
      </c>
      <c r="G3209" s="5">
        <v>150</v>
      </c>
    </row>
    <row r="3210" spans="1:7" x14ac:dyDescent="0.2">
      <c r="A3210" t="s">
        <v>683</v>
      </c>
      <c r="B3210" t="s">
        <v>684</v>
      </c>
      <c r="C3210" t="s">
        <v>707</v>
      </c>
      <c r="D3210" t="str">
        <f t="shared" si="50"/>
        <v>11</v>
      </c>
      <c r="E3210" t="s">
        <v>334</v>
      </c>
      <c r="F3210" t="s">
        <v>373</v>
      </c>
      <c r="G3210" s="5">
        <v>5</v>
      </c>
    </row>
    <row r="3211" spans="1:7" x14ac:dyDescent="0.2">
      <c r="A3211" t="s">
        <v>683</v>
      </c>
      <c r="B3211" t="s">
        <v>684</v>
      </c>
      <c r="C3211" t="s">
        <v>707</v>
      </c>
      <c r="D3211" t="str">
        <f t="shared" si="50"/>
        <v>13</v>
      </c>
      <c r="E3211" t="s">
        <v>451</v>
      </c>
      <c r="F3211" t="s">
        <v>373</v>
      </c>
      <c r="G3211" s="5">
        <v>260</v>
      </c>
    </row>
    <row r="3212" spans="1:7" x14ac:dyDescent="0.2">
      <c r="A3212" t="s">
        <v>683</v>
      </c>
      <c r="B3212" t="s">
        <v>684</v>
      </c>
      <c r="C3212" t="s">
        <v>707</v>
      </c>
      <c r="D3212" t="str">
        <f t="shared" si="50"/>
        <v>13</v>
      </c>
      <c r="E3212" t="s">
        <v>366</v>
      </c>
      <c r="F3212" t="s">
        <v>373</v>
      </c>
      <c r="G3212" s="5">
        <v>4800</v>
      </c>
    </row>
    <row r="3213" spans="1:7" x14ac:dyDescent="0.2">
      <c r="A3213" t="s">
        <v>708</v>
      </c>
      <c r="B3213" t="s">
        <v>709</v>
      </c>
      <c r="C3213" t="s">
        <v>710</v>
      </c>
      <c r="D3213" t="str">
        <f t="shared" si="50"/>
        <v>11</v>
      </c>
      <c r="E3213" t="s">
        <v>344</v>
      </c>
      <c r="F3213" t="s">
        <v>381</v>
      </c>
      <c r="G3213" s="5">
        <v>4</v>
      </c>
    </row>
    <row r="3214" spans="1:7" x14ac:dyDescent="0.2">
      <c r="A3214" t="s">
        <v>708</v>
      </c>
      <c r="B3214" t="s">
        <v>709</v>
      </c>
      <c r="C3214" t="s">
        <v>710</v>
      </c>
      <c r="D3214" t="str">
        <f t="shared" si="50"/>
        <v>11</v>
      </c>
      <c r="E3214" t="s">
        <v>405</v>
      </c>
      <c r="F3214" t="s">
        <v>381</v>
      </c>
      <c r="G3214" s="5">
        <v>17</v>
      </c>
    </row>
    <row r="3215" spans="1:7" x14ac:dyDescent="0.2">
      <c r="A3215" t="s">
        <v>708</v>
      </c>
      <c r="B3215" t="s">
        <v>709</v>
      </c>
      <c r="C3215" t="s">
        <v>710</v>
      </c>
      <c r="D3215" t="str">
        <f t="shared" si="50"/>
        <v>11</v>
      </c>
      <c r="E3215" t="s">
        <v>327</v>
      </c>
      <c r="F3215" t="s">
        <v>381</v>
      </c>
      <c r="G3215" s="5">
        <v>12</v>
      </c>
    </row>
    <row r="3216" spans="1:7" x14ac:dyDescent="0.2">
      <c r="A3216" t="s">
        <v>708</v>
      </c>
      <c r="B3216" t="s">
        <v>709</v>
      </c>
      <c r="C3216" t="s">
        <v>710</v>
      </c>
      <c r="D3216" t="str">
        <f t="shared" si="50"/>
        <v>11</v>
      </c>
      <c r="E3216" t="s">
        <v>328</v>
      </c>
      <c r="F3216" t="s">
        <v>381</v>
      </c>
      <c r="G3216" s="5">
        <v>40</v>
      </c>
    </row>
    <row r="3217" spans="1:7" x14ac:dyDescent="0.2">
      <c r="A3217" t="s">
        <v>708</v>
      </c>
      <c r="B3217" t="s">
        <v>709</v>
      </c>
      <c r="C3217" t="s">
        <v>710</v>
      </c>
      <c r="D3217" t="str">
        <f t="shared" si="50"/>
        <v>11</v>
      </c>
      <c r="E3217" t="s">
        <v>576</v>
      </c>
      <c r="F3217" t="s">
        <v>381</v>
      </c>
      <c r="G3217" s="5">
        <v>16</v>
      </c>
    </row>
    <row r="3218" spans="1:7" x14ac:dyDescent="0.2">
      <c r="A3218" t="s">
        <v>708</v>
      </c>
      <c r="B3218" t="s">
        <v>709</v>
      </c>
      <c r="C3218" t="s">
        <v>710</v>
      </c>
      <c r="D3218" t="str">
        <f t="shared" si="50"/>
        <v>11</v>
      </c>
      <c r="E3218" t="s">
        <v>360</v>
      </c>
      <c r="F3218" t="s">
        <v>381</v>
      </c>
      <c r="G3218" s="5">
        <v>8</v>
      </c>
    </row>
    <row r="3219" spans="1:7" x14ac:dyDescent="0.2">
      <c r="A3219" t="s">
        <v>708</v>
      </c>
      <c r="B3219" t="s">
        <v>709</v>
      </c>
      <c r="C3219" t="s">
        <v>710</v>
      </c>
      <c r="D3219" t="str">
        <f t="shared" si="50"/>
        <v>11</v>
      </c>
      <c r="E3219" t="s">
        <v>329</v>
      </c>
      <c r="F3219" t="s">
        <v>381</v>
      </c>
      <c r="G3219" s="5">
        <v>40</v>
      </c>
    </row>
    <row r="3220" spans="1:7" x14ac:dyDescent="0.2">
      <c r="A3220" t="s">
        <v>708</v>
      </c>
      <c r="B3220" t="s">
        <v>709</v>
      </c>
      <c r="C3220" t="s">
        <v>710</v>
      </c>
      <c r="D3220" t="str">
        <f t="shared" si="50"/>
        <v>11</v>
      </c>
      <c r="E3220" t="s">
        <v>330</v>
      </c>
      <c r="F3220" t="s">
        <v>381</v>
      </c>
      <c r="G3220" s="5">
        <v>40</v>
      </c>
    </row>
    <row r="3221" spans="1:7" x14ac:dyDescent="0.2">
      <c r="A3221" t="s">
        <v>708</v>
      </c>
      <c r="B3221" t="s">
        <v>709</v>
      </c>
      <c r="C3221" t="s">
        <v>710</v>
      </c>
      <c r="D3221" t="str">
        <f t="shared" si="50"/>
        <v>11</v>
      </c>
      <c r="E3221" t="s">
        <v>620</v>
      </c>
      <c r="F3221" t="s">
        <v>381</v>
      </c>
      <c r="G3221" s="5">
        <v>100</v>
      </c>
    </row>
    <row r="3222" spans="1:7" x14ac:dyDescent="0.2">
      <c r="A3222" t="s">
        <v>708</v>
      </c>
      <c r="B3222" t="s">
        <v>709</v>
      </c>
      <c r="C3222" t="s">
        <v>710</v>
      </c>
      <c r="D3222" t="str">
        <f t="shared" si="50"/>
        <v>14</v>
      </c>
      <c r="E3222" t="s">
        <v>337</v>
      </c>
      <c r="F3222" t="s">
        <v>381</v>
      </c>
      <c r="G3222" s="5">
        <v>48</v>
      </c>
    </row>
    <row r="3223" spans="1:7" x14ac:dyDescent="0.2">
      <c r="A3223" t="s">
        <v>708</v>
      </c>
      <c r="B3223" t="s">
        <v>709</v>
      </c>
      <c r="C3223" t="s">
        <v>710</v>
      </c>
      <c r="D3223" t="str">
        <f t="shared" si="50"/>
        <v>16</v>
      </c>
      <c r="E3223" t="s">
        <v>382</v>
      </c>
      <c r="F3223" t="s">
        <v>381</v>
      </c>
      <c r="G3223" s="5">
        <v>-100</v>
      </c>
    </row>
    <row r="3224" spans="1:7" x14ac:dyDescent="0.2">
      <c r="A3224" t="s">
        <v>708</v>
      </c>
      <c r="B3224" t="s">
        <v>709</v>
      </c>
      <c r="C3224" t="s">
        <v>710</v>
      </c>
      <c r="D3224" t="str">
        <f t="shared" si="50"/>
        <v>17</v>
      </c>
      <c r="E3224" t="s">
        <v>363</v>
      </c>
      <c r="F3224" t="s">
        <v>381</v>
      </c>
      <c r="G3224" s="5">
        <v>-50</v>
      </c>
    </row>
    <row r="3225" spans="1:7" x14ac:dyDescent="0.2">
      <c r="A3225" t="s">
        <v>708</v>
      </c>
      <c r="B3225" t="s">
        <v>709</v>
      </c>
      <c r="C3225" t="s">
        <v>710</v>
      </c>
      <c r="D3225" t="str">
        <f t="shared" si="50"/>
        <v>17</v>
      </c>
      <c r="E3225" t="s">
        <v>339</v>
      </c>
      <c r="F3225" t="s">
        <v>381</v>
      </c>
      <c r="G3225" s="5">
        <v>-48</v>
      </c>
    </row>
    <row r="3226" spans="1:7" x14ac:dyDescent="0.2">
      <c r="A3226" t="s">
        <v>708</v>
      </c>
      <c r="B3226" t="s">
        <v>709</v>
      </c>
      <c r="C3226" t="s">
        <v>711</v>
      </c>
      <c r="D3226" t="str">
        <f t="shared" si="50"/>
        <v>10</v>
      </c>
      <c r="E3226" t="s">
        <v>320</v>
      </c>
      <c r="F3226" t="s">
        <v>381</v>
      </c>
      <c r="G3226" s="5">
        <v>987</v>
      </c>
    </row>
    <row r="3227" spans="1:7" x14ac:dyDescent="0.2">
      <c r="A3227" t="s">
        <v>708</v>
      </c>
      <c r="B3227" t="s">
        <v>709</v>
      </c>
      <c r="C3227" t="s">
        <v>711</v>
      </c>
      <c r="D3227" t="str">
        <f t="shared" si="50"/>
        <v>10</v>
      </c>
      <c r="E3227" t="s">
        <v>320</v>
      </c>
      <c r="F3227" t="s">
        <v>371</v>
      </c>
      <c r="G3227" s="5">
        <v>7931</v>
      </c>
    </row>
    <row r="3228" spans="1:7" x14ac:dyDescent="0.2">
      <c r="A3228" t="s">
        <v>708</v>
      </c>
      <c r="B3228" t="s">
        <v>709</v>
      </c>
      <c r="C3228" t="s">
        <v>711</v>
      </c>
      <c r="D3228" t="str">
        <f t="shared" si="50"/>
        <v>10</v>
      </c>
      <c r="E3228" t="s">
        <v>324</v>
      </c>
      <c r="F3228" t="s">
        <v>381</v>
      </c>
      <c r="G3228" s="5">
        <v>158</v>
      </c>
    </row>
    <row r="3229" spans="1:7" x14ac:dyDescent="0.2">
      <c r="A3229" t="s">
        <v>708</v>
      </c>
      <c r="B3229" t="s">
        <v>709</v>
      </c>
      <c r="C3229" t="s">
        <v>711</v>
      </c>
      <c r="D3229" t="str">
        <f t="shared" si="50"/>
        <v>10</v>
      </c>
      <c r="E3229" t="s">
        <v>324</v>
      </c>
      <c r="F3229" t="s">
        <v>371</v>
      </c>
      <c r="G3229" s="5">
        <v>1269</v>
      </c>
    </row>
    <row r="3230" spans="1:7" x14ac:dyDescent="0.2">
      <c r="A3230" t="s">
        <v>708</v>
      </c>
      <c r="B3230" t="s">
        <v>709</v>
      </c>
      <c r="C3230" t="s">
        <v>711</v>
      </c>
      <c r="D3230" t="str">
        <f t="shared" si="50"/>
        <v>10</v>
      </c>
      <c r="E3230" t="s">
        <v>325</v>
      </c>
      <c r="F3230" t="s">
        <v>381</v>
      </c>
      <c r="G3230" s="5">
        <v>2</v>
      </c>
    </row>
    <row r="3231" spans="1:7" x14ac:dyDescent="0.2">
      <c r="A3231" t="s">
        <v>708</v>
      </c>
      <c r="B3231" t="s">
        <v>709</v>
      </c>
      <c r="C3231" t="s">
        <v>711</v>
      </c>
      <c r="D3231" t="str">
        <f t="shared" si="50"/>
        <v>10</v>
      </c>
      <c r="E3231" t="s">
        <v>325</v>
      </c>
      <c r="F3231" t="s">
        <v>371</v>
      </c>
      <c r="G3231" s="5">
        <v>13</v>
      </c>
    </row>
    <row r="3232" spans="1:7" x14ac:dyDescent="0.2">
      <c r="A3232" t="s">
        <v>708</v>
      </c>
      <c r="B3232" t="s">
        <v>709</v>
      </c>
      <c r="C3232" t="s">
        <v>711</v>
      </c>
      <c r="D3232" t="str">
        <f t="shared" si="50"/>
        <v>10</v>
      </c>
      <c r="E3232" t="s">
        <v>326</v>
      </c>
      <c r="F3232" t="s">
        <v>381</v>
      </c>
      <c r="G3232" s="5">
        <v>161</v>
      </c>
    </row>
    <row r="3233" spans="1:7" x14ac:dyDescent="0.2">
      <c r="A3233" t="s">
        <v>708</v>
      </c>
      <c r="B3233" t="s">
        <v>709</v>
      </c>
      <c r="C3233" t="s">
        <v>711</v>
      </c>
      <c r="D3233" t="str">
        <f t="shared" si="50"/>
        <v>10</v>
      </c>
      <c r="E3233" t="s">
        <v>326</v>
      </c>
      <c r="F3233" t="s">
        <v>371</v>
      </c>
      <c r="G3233" s="5">
        <v>1297</v>
      </c>
    </row>
    <row r="3234" spans="1:7" x14ac:dyDescent="0.2">
      <c r="A3234" t="s">
        <v>708</v>
      </c>
      <c r="B3234" t="s">
        <v>709</v>
      </c>
      <c r="C3234" t="s">
        <v>711</v>
      </c>
      <c r="D3234" t="str">
        <f t="shared" si="50"/>
        <v>11</v>
      </c>
      <c r="E3234" t="s">
        <v>344</v>
      </c>
      <c r="F3234" t="s">
        <v>371</v>
      </c>
      <c r="G3234" s="5">
        <v>16</v>
      </c>
    </row>
    <row r="3235" spans="1:7" x14ac:dyDescent="0.2">
      <c r="A3235" t="s">
        <v>708</v>
      </c>
      <c r="B3235" t="s">
        <v>709</v>
      </c>
      <c r="C3235" t="s">
        <v>711</v>
      </c>
      <c r="D3235" t="str">
        <f t="shared" si="50"/>
        <v>11</v>
      </c>
      <c r="E3235" t="s">
        <v>491</v>
      </c>
      <c r="F3235" t="s">
        <v>371</v>
      </c>
      <c r="G3235" s="5">
        <v>16</v>
      </c>
    </row>
    <row r="3236" spans="1:7" x14ac:dyDescent="0.2">
      <c r="A3236" t="s">
        <v>708</v>
      </c>
      <c r="B3236" t="s">
        <v>709</v>
      </c>
      <c r="C3236" t="s">
        <v>711</v>
      </c>
      <c r="D3236" t="str">
        <f t="shared" si="50"/>
        <v>11</v>
      </c>
      <c r="E3236" t="s">
        <v>328</v>
      </c>
      <c r="F3236" t="s">
        <v>371</v>
      </c>
      <c r="G3236" s="5">
        <v>80</v>
      </c>
    </row>
    <row r="3237" spans="1:7" x14ac:dyDescent="0.2">
      <c r="A3237" t="s">
        <v>708</v>
      </c>
      <c r="B3237" t="s">
        <v>709</v>
      </c>
      <c r="C3237" t="s">
        <v>711</v>
      </c>
      <c r="D3237" t="str">
        <f t="shared" si="50"/>
        <v>11</v>
      </c>
      <c r="E3237" t="s">
        <v>517</v>
      </c>
      <c r="F3237" t="s">
        <v>371</v>
      </c>
      <c r="G3237" s="5">
        <v>20</v>
      </c>
    </row>
    <row r="3238" spans="1:7" x14ac:dyDescent="0.2">
      <c r="A3238" t="s">
        <v>708</v>
      </c>
      <c r="B3238" t="s">
        <v>709</v>
      </c>
      <c r="C3238" t="s">
        <v>711</v>
      </c>
      <c r="D3238" t="str">
        <f t="shared" si="50"/>
        <v>11</v>
      </c>
      <c r="E3238" t="s">
        <v>576</v>
      </c>
      <c r="F3238" t="s">
        <v>381</v>
      </c>
      <c r="G3238" s="5">
        <v>20</v>
      </c>
    </row>
    <row r="3239" spans="1:7" x14ac:dyDescent="0.2">
      <c r="A3239" t="s">
        <v>708</v>
      </c>
      <c r="B3239" t="s">
        <v>709</v>
      </c>
      <c r="C3239" t="s">
        <v>711</v>
      </c>
      <c r="D3239" t="str">
        <f t="shared" si="50"/>
        <v>11</v>
      </c>
      <c r="E3239" t="s">
        <v>360</v>
      </c>
      <c r="F3239" t="s">
        <v>371</v>
      </c>
      <c r="G3239" s="5">
        <v>14</v>
      </c>
    </row>
    <row r="3240" spans="1:7" x14ac:dyDescent="0.2">
      <c r="A3240" t="s">
        <v>708</v>
      </c>
      <c r="B3240" t="s">
        <v>709</v>
      </c>
      <c r="C3240" t="s">
        <v>711</v>
      </c>
      <c r="D3240" t="str">
        <f t="shared" si="50"/>
        <v>11</v>
      </c>
      <c r="E3240" t="s">
        <v>406</v>
      </c>
      <c r="F3240" t="s">
        <v>371</v>
      </c>
      <c r="G3240" s="5">
        <v>12</v>
      </c>
    </row>
    <row r="3241" spans="1:7" x14ac:dyDescent="0.2">
      <c r="A3241" t="s">
        <v>708</v>
      </c>
      <c r="B3241" t="s">
        <v>709</v>
      </c>
      <c r="C3241" t="s">
        <v>711</v>
      </c>
      <c r="D3241" t="str">
        <f t="shared" si="50"/>
        <v>11</v>
      </c>
      <c r="E3241" t="s">
        <v>330</v>
      </c>
      <c r="F3241" t="s">
        <v>371</v>
      </c>
      <c r="G3241" s="5">
        <v>48</v>
      </c>
    </row>
    <row r="3242" spans="1:7" x14ac:dyDescent="0.2">
      <c r="A3242" t="s">
        <v>708</v>
      </c>
      <c r="B3242" t="s">
        <v>709</v>
      </c>
      <c r="C3242" t="s">
        <v>711</v>
      </c>
      <c r="D3242" t="str">
        <f t="shared" si="50"/>
        <v>11</v>
      </c>
      <c r="E3242" t="s">
        <v>332</v>
      </c>
      <c r="F3242" t="s">
        <v>371</v>
      </c>
      <c r="G3242" s="5">
        <v>10</v>
      </c>
    </row>
    <row r="3243" spans="1:7" x14ac:dyDescent="0.2">
      <c r="A3243" t="s">
        <v>708</v>
      </c>
      <c r="B3243" t="s">
        <v>709</v>
      </c>
      <c r="C3243" t="s">
        <v>711</v>
      </c>
      <c r="D3243" t="str">
        <f t="shared" si="50"/>
        <v>11</v>
      </c>
      <c r="E3243" t="s">
        <v>571</v>
      </c>
      <c r="F3243" t="s">
        <v>371</v>
      </c>
      <c r="G3243" s="5">
        <v>24</v>
      </c>
    </row>
    <row r="3244" spans="1:7" x14ac:dyDescent="0.2">
      <c r="A3244" t="s">
        <v>708</v>
      </c>
      <c r="B3244" t="s">
        <v>709</v>
      </c>
      <c r="C3244" t="s">
        <v>711</v>
      </c>
      <c r="D3244" t="str">
        <f t="shared" si="50"/>
        <v>12</v>
      </c>
      <c r="E3244" t="s">
        <v>400</v>
      </c>
      <c r="F3244" t="s">
        <v>371</v>
      </c>
      <c r="G3244" s="5">
        <v>144</v>
      </c>
    </row>
    <row r="3245" spans="1:7" x14ac:dyDescent="0.2">
      <c r="A3245" t="s">
        <v>708</v>
      </c>
      <c r="B3245" t="s">
        <v>709</v>
      </c>
      <c r="C3245" t="s">
        <v>711</v>
      </c>
      <c r="D3245" t="str">
        <f t="shared" si="50"/>
        <v>12</v>
      </c>
      <c r="E3245" t="s">
        <v>401</v>
      </c>
      <c r="F3245" t="s">
        <v>371</v>
      </c>
      <c r="G3245" s="5">
        <v>28</v>
      </c>
    </row>
    <row r="3246" spans="1:7" x14ac:dyDescent="0.2">
      <c r="A3246" t="s">
        <v>708</v>
      </c>
      <c r="B3246" t="s">
        <v>709</v>
      </c>
      <c r="C3246" t="s">
        <v>711</v>
      </c>
      <c r="D3246" t="str">
        <f t="shared" si="50"/>
        <v>14</v>
      </c>
      <c r="E3246" t="s">
        <v>337</v>
      </c>
      <c r="F3246" t="s">
        <v>371</v>
      </c>
      <c r="G3246" s="5">
        <v>105</v>
      </c>
    </row>
    <row r="3247" spans="1:7" x14ac:dyDescent="0.2">
      <c r="A3247" t="s">
        <v>708</v>
      </c>
      <c r="B3247" t="s">
        <v>709</v>
      </c>
      <c r="C3247" t="s">
        <v>711</v>
      </c>
      <c r="D3247" t="str">
        <f t="shared" si="50"/>
        <v>16</v>
      </c>
      <c r="E3247" t="s">
        <v>443</v>
      </c>
      <c r="F3247" t="s">
        <v>371</v>
      </c>
      <c r="G3247" s="5">
        <v>-70</v>
      </c>
    </row>
    <row r="3248" spans="1:7" x14ac:dyDescent="0.2">
      <c r="A3248" t="s">
        <v>708</v>
      </c>
      <c r="B3248" t="s">
        <v>709</v>
      </c>
      <c r="C3248" t="s">
        <v>711</v>
      </c>
      <c r="D3248" t="str">
        <f t="shared" si="50"/>
        <v>16</v>
      </c>
      <c r="E3248" t="s">
        <v>382</v>
      </c>
      <c r="F3248" t="s">
        <v>371</v>
      </c>
      <c r="G3248" s="5">
        <v>-45</v>
      </c>
    </row>
    <row r="3249" spans="1:7" x14ac:dyDescent="0.2">
      <c r="A3249" t="s">
        <v>708</v>
      </c>
      <c r="B3249" t="s">
        <v>709</v>
      </c>
      <c r="C3249" t="s">
        <v>711</v>
      </c>
      <c r="D3249" t="str">
        <f t="shared" si="50"/>
        <v>17</v>
      </c>
      <c r="E3249" t="s">
        <v>363</v>
      </c>
      <c r="F3249" t="s">
        <v>371</v>
      </c>
      <c r="G3249" s="5">
        <v>-1974</v>
      </c>
    </row>
    <row r="3250" spans="1:7" x14ac:dyDescent="0.2">
      <c r="A3250" t="s">
        <v>708</v>
      </c>
      <c r="B3250" t="s">
        <v>709</v>
      </c>
      <c r="C3250" t="s">
        <v>711</v>
      </c>
      <c r="D3250" t="str">
        <f t="shared" si="50"/>
        <v>17</v>
      </c>
      <c r="E3250" t="s">
        <v>339</v>
      </c>
      <c r="F3250" t="s">
        <v>371</v>
      </c>
      <c r="G3250" s="5">
        <v>-105</v>
      </c>
    </row>
    <row r="3251" spans="1:7" x14ac:dyDescent="0.2">
      <c r="A3251" t="s">
        <v>708</v>
      </c>
      <c r="B3251" t="s">
        <v>709</v>
      </c>
      <c r="C3251" t="s">
        <v>712</v>
      </c>
      <c r="D3251" t="str">
        <f t="shared" si="50"/>
        <v>10</v>
      </c>
      <c r="E3251" t="s">
        <v>320</v>
      </c>
      <c r="F3251" t="s">
        <v>414</v>
      </c>
      <c r="G3251" s="5">
        <v>4360</v>
      </c>
    </row>
    <row r="3252" spans="1:7" x14ac:dyDescent="0.2">
      <c r="A3252" t="s">
        <v>708</v>
      </c>
      <c r="B3252" t="s">
        <v>709</v>
      </c>
      <c r="C3252" t="s">
        <v>712</v>
      </c>
      <c r="D3252" t="str">
        <f t="shared" si="50"/>
        <v>10</v>
      </c>
      <c r="E3252" t="s">
        <v>486</v>
      </c>
      <c r="F3252" t="s">
        <v>414</v>
      </c>
      <c r="G3252" s="5">
        <v>130</v>
      </c>
    </row>
    <row r="3253" spans="1:7" x14ac:dyDescent="0.2">
      <c r="A3253" t="s">
        <v>708</v>
      </c>
      <c r="B3253" t="s">
        <v>709</v>
      </c>
      <c r="C3253" t="s">
        <v>712</v>
      </c>
      <c r="D3253" t="str">
        <f t="shared" si="50"/>
        <v>10</v>
      </c>
      <c r="E3253" t="s">
        <v>403</v>
      </c>
      <c r="F3253" t="s">
        <v>414</v>
      </c>
      <c r="G3253" s="5">
        <v>248</v>
      </c>
    </row>
    <row r="3254" spans="1:7" x14ac:dyDescent="0.2">
      <c r="A3254" t="s">
        <v>708</v>
      </c>
      <c r="B3254" t="s">
        <v>709</v>
      </c>
      <c r="C3254" t="s">
        <v>712</v>
      </c>
      <c r="D3254" t="str">
        <f t="shared" si="50"/>
        <v>10</v>
      </c>
      <c r="E3254" t="s">
        <v>524</v>
      </c>
      <c r="F3254" t="s">
        <v>414</v>
      </c>
      <c r="G3254" s="5">
        <v>10</v>
      </c>
    </row>
    <row r="3255" spans="1:7" x14ac:dyDescent="0.2">
      <c r="A3255" t="s">
        <v>708</v>
      </c>
      <c r="B3255" t="s">
        <v>709</v>
      </c>
      <c r="C3255" t="s">
        <v>712</v>
      </c>
      <c r="D3255" t="str">
        <f t="shared" si="50"/>
        <v>10</v>
      </c>
      <c r="E3255" t="s">
        <v>436</v>
      </c>
      <c r="F3255" t="s">
        <v>414</v>
      </c>
      <c r="G3255" s="5">
        <v>20</v>
      </c>
    </row>
    <row r="3256" spans="1:7" x14ac:dyDescent="0.2">
      <c r="A3256" t="s">
        <v>708</v>
      </c>
      <c r="B3256" t="s">
        <v>709</v>
      </c>
      <c r="C3256" t="s">
        <v>712</v>
      </c>
      <c r="D3256" t="str">
        <f t="shared" si="50"/>
        <v>10</v>
      </c>
      <c r="E3256" t="s">
        <v>324</v>
      </c>
      <c r="F3256" t="s">
        <v>414</v>
      </c>
      <c r="G3256" s="5">
        <v>763</v>
      </c>
    </row>
    <row r="3257" spans="1:7" x14ac:dyDescent="0.2">
      <c r="A3257" t="s">
        <v>708</v>
      </c>
      <c r="B3257" t="s">
        <v>709</v>
      </c>
      <c r="C3257" t="s">
        <v>712</v>
      </c>
      <c r="D3257" t="str">
        <f t="shared" si="50"/>
        <v>10</v>
      </c>
      <c r="E3257" t="s">
        <v>326</v>
      </c>
      <c r="F3257" t="s">
        <v>414</v>
      </c>
      <c r="G3257" s="5">
        <v>780</v>
      </c>
    </row>
    <row r="3258" spans="1:7" x14ac:dyDescent="0.2">
      <c r="A3258" t="s">
        <v>708</v>
      </c>
      <c r="B3258" t="s">
        <v>709</v>
      </c>
      <c r="C3258" t="s">
        <v>712</v>
      </c>
      <c r="D3258" t="str">
        <f t="shared" si="50"/>
        <v>11</v>
      </c>
      <c r="E3258" t="s">
        <v>344</v>
      </c>
      <c r="F3258" t="s">
        <v>414</v>
      </c>
      <c r="G3258" s="5">
        <v>8</v>
      </c>
    </row>
    <row r="3259" spans="1:7" x14ac:dyDescent="0.2">
      <c r="A3259" t="s">
        <v>708</v>
      </c>
      <c r="B3259" t="s">
        <v>709</v>
      </c>
      <c r="C3259" t="s">
        <v>712</v>
      </c>
      <c r="D3259" t="str">
        <f t="shared" si="50"/>
        <v>11</v>
      </c>
      <c r="E3259" t="s">
        <v>405</v>
      </c>
      <c r="F3259" t="s">
        <v>414</v>
      </c>
      <c r="G3259" s="5">
        <v>609</v>
      </c>
    </row>
    <row r="3260" spans="1:7" x14ac:dyDescent="0.2">
      <c r="A3260" t="s">
        <v>708</v>
      </c>
      <c r="B3260" t="s">
        <v>709</v>
      </c>
      <c r="C3260" t="s">
        <v>712</v>
      </c>
      <c r="D3260" t="str">
        <f t="shared" si="50"/>
        <v>11</v>
      </c>
      <c r="E3260" t="s">
        <v>328</v>
      </c>
      <c r="F3260" t="s">
        <v>414</v>
      </c>
      <c r="G3260" s="5">
        <v>120</v>
      </c>
    </row>
    <row r="3261" spans="1:7" x14ac:dyDescent="0.2">
      <c r="A3261" t="s">
        <v>708</v>
      </c>
      <c r="B3261" t="s">
        <v>709</v>
      </c>
      <c r="C3261" t="s">
        <v>712</v>
      </c>
      <c r="D3261" t="str">
        <f t="shared" si="50"/>
        <v>11</v>
      </c>
      <c r="E3261" t="s">
        <v>517</v>
      </c>
      <c r="F3261" t="s">
        <v>414</v>
      </c>
      <c r="G3261" s="5">
        <v>48</v>
      </c>
    </row>
    <row r="3262" spans="1:7" x14ac:dyDescent="0.2">
      <c r="A3262" t="s">
        <v>708</v>
      </c>
      <c r="B3262" t="s">
        <v>709</v>
      </c>
      <c r="C3262" t="s">
        <v>712</v>
      </c>
      <c r="D3262" t="str">
        <f t="shared" si="50"/>
        <v>11</v>
      </c>
      <c r="E3262" t="s">
        <v>360</v>
      </c>
      <c r="F3262" t="s">
        <v>414</v>
      </c>
      <c r="G3262" s="5">
        <v>8</v>
      </c>
    </row>
    <row r="3263" spans="1:7" x14ac:dyDescent="0.2">
      <c r="A3263" t="s">
        <v>708</v>
      </c>
      <c r="B3263" t="s">
        <v>709</v>
      </c>
      <c r="C3263" t="s">
        <v>712</v>
      </c>
      <c r="D3263" t="str">
        <f t="shared" si="50"/>
        <v>11</v>
      </c>
      <c r="E3263" t="s">
        <v>330</v>
      </c>
      <c r="F3263" t="s">
        <v>414</v>
      </c>
      <c r="G3263" s="5">
        <v>12</v>
      </c>
    </row>
    <row r="3264" spans="1:7" x14ac:dyDescent="0.2">
      <c r="A3264" t="s">
        <v>708</v>
      </c>
      <c r="B3264" t="s">
        <v>709</v>
      </c>
      <c r="C3264" t="s">
        <v>712</v>
      </c>
      <c r="D3264" t="str">
        <f t="shared" si="50"/>
        <v>11</v>
      </c>
      <c r="E3264" t="s">
        <v>571</v>
      </c>
      <c r="F3264" t="s">
        <v>414</v>
      </c>
      <c r="G3264" s="5">
        <v>24</v>
      </c>
    </row>
    <row r="3265" spans="1:7" x14ac:dyDescent="0.2">
      <c r="A3265" t="s">
        <v>708</v>
      </c>
      <c r="B3265" t="s">
        <v>709</v>
      </c>
      <c r="C3265" t="s">
        <v>712</v>
      </c>
      <c r="D3265" t="str">
        <f t="shared" si="50"/>
        <v>11</v>
      </c>
      <c r="E3265" t="s">
        <v>620</v>
      </c>
      <c r="F3265" t="s">
        <v>414</v>
      </c>
      <c r="G3265" s="5">
        <v>120</v>
      </c>
    </row>
    <row r="3266" spans="1:7" x14ac:dyDescent="0.2">
      <c r="A3266" t="s">
        <v>708</v>
      </c>
      <c r="B3266" t="s">
        <v>709</v>
      </c>
      <c r="C3266" t="s">
        <v>712</v>
      </c>
      <c r="D3266" t="str">
        <f t="shared" si="50"/>
        <v>12</v>
      </c>
      <c r="E3266" t="s">
        <v>400</v>
      </c>
      <c r="F3266" t="s">
        <v>414</v>
      </c>
      <c r="G3266" s="5">
        <v>224</v>
      </c>
    </row>
    <row r="3267" spans="1:7" x14ac:dyDescent="0.2">
      <c r="A3267" t="s">
        <v>708</v>
      </c>
      <c r="B3267" t="s">
        <v>709</v>
      </c>
      <c r="C3267" t="s">
        <v>712</v>
      </c>
      <c r="D3267" t="str">
        <f t="shared" ref="D3267:D3330" si="51">LEFT(E3267,2)</f>
        <v>12</v>
      </c>
      <c r="E3267" t="s">
        <v>401</v>
      </c>
      <c r="F3267" t="s">
        <v>414</v>
      </c>
      <c r="G3267" s="5">
        <v>24</v>
      </c>
    </row>
    <row r="3268" spans="1:7" x14ac:dyDescent="0.2">
      <c r="A3268" t="s">
        <v>708</v>
      </c>
      <c r="B3268" t="s">
        <v>709</v>
      </c>
      <c r="C3268" t="s">
        <v>712</v>
      </c>
      <c r="D3268" t="str">
        <f t="shared" si="51"/>
        <v>12</v>
      </c>
      <c r="E3268" t="s">
        <v>572</v>
      </c>
      <c r="F3268" t="s">
        <v>414</v>
      </c>
      <c r="G3268" s="5">
        <v>16</v>
      </c>
    </row>
    <row r="3269" spans="1:7" x14ac:dyDescent="0.2">
      <c r="A3269" t="s">
        <v>708</v>
      </c>
      <c r="B3269" t="s">
        <v>709</v>
      </c>
      <c r="C3269" t="s">
        <v>712</v>
      </c>
      <c r="D3269" t="str">
        <f t="shared" si="51"/>
        <v>14</v>
      </c>
      <c r="E3269" t="s">
        <v>337</v>
      </c>
      <c r="F3269" t="s">
        <v>414</v>
      </c>
      <c r="G3269" s="5">
        <v>212</v>
      </c>
    </row>
    <row r="3270" spans="1:7" x14ac:dyDescent="0.2">
      <c r="A3270" t="s">
        <v>708</v>
      </c>
      <c r="B3270" t="s">
        <v>709</v>
      </c>
      <c r="C3270" t="s">
        <v>712</v>
      </c>
      <c r="D3270" t="str">
        <f t="shared" si="51"/>
        <v>16</v>
      </c>
      <c r="E3270" t="s">
        <v>443</v>
      </c>
      <c r="F3270" t="s">
        <v>414</v>
      </c>
      <c r="G3270" s="5">
        <v>-600</v>
      </c>
    </row>
    <row r="3271" spans="1:7" x14ac:dyDescent="0.2">
      <c r="A3271" t="s">
        <v>708</v>
      </c>
      <c r="B3271" t="s">
        <v>709</v>
      </c>
      <c r="C3271" t="s">
        <v>712</v>
      </c>
      <c r="D3271" t="str">
        <f t="shared" si="51"/>
        <v>16</v>
      </c>
      <c r="E3271" t="s">
        <v>382</v>
      </c>
      <c r="F3271" t="s">
        <v>414</v>
      </c>
      <c r="G3271" s="5">
        <v>-330</v>
      </c>
    </row>
    <row r="3272" spans="1:7" x14ac:dyDescent="0.2">
      <c r="A3272" t="s">
        <v>708</v>
      </c>
      <c r="B3272" t="s">
        <v>709</v>
      </c>
      <c r="C3272" t="s">
        <v>712</v>
      </c>
      <c r="D3272" t="str">
        <f t="shared" si="51"/>
        <v>16</v>
      </c>
      <c r="E3272" t="s">
        <v>504</v>
      </c>
      <c r="F3272" t="s">
        <v>414</v>
      </c>
      <c r="G3272" s="5">
        <v>-50</v>
      </c>
    </row>
    <row r="3273" spans="1:7" x14ac:dyDescent="0.2">
      <c r="A3273" t="s">
        <v>708</v>
      </c>
      <c r="B3273" t="s">
        <v>709</v>
      </c>
      <c r="C3273" t="s">
        <v>712</v>
      </c>
      <c r="D3273" t="str">
        <f t="shared" si="51"/>
        <v>17</v>
      </c>
      <c r="E3273" t="s">
        <v>363</v>
      </c>
      <c r="F3273" t="s">
        <v>414</v>
      </c>
      <c r="G3273" s="5">
        <v>-1465</v>
      </c>
    </row>
    <row r="3274" spans="1:7" x14ac:dyDescent="0.2">
      <c r="A3274" t="s">
        <v>708</v>
      </c>
      <c r="B3274" t="s">
        <v>709</v>
      </c>
      <c r="C3274" t="s">
        <v>712</v>
      </c>
      <c r="D3274" t="str">
        <f t="shared" si="51"/>
        <v>17</v>
      </c>
      <c r="E3274" t="s">
        <v>339</v>
      </c>
      <c r="F3274" t="s">
        <v>414</v>
      </c>
      <c r="G3274" s="5">
        <v>-212</v>
      </c>
    </row>
    <row r="3275" spans="1:7" x14ac:dyDescent="0.2">
      <c r="A3275" t="s">
        <v>708</v>
      </c>
      <c r="B3275" t="s">
        <v>709</v>
      </c>
      <c r="C3275" t="s">
        <v>713</v>
      </c>
      <c r="D3275" t="str">
        <f t="shared" si="51"/>
        <v>13</v>
      </c>
      <c r="E3275" t="s">
        <v>450</v>
      </c>
      <c r="F3275" t="s">
        <v>371</v>
      </c>
      <c r="G3275" s="5">
        <v>180</v>
      </c>
    </row>
    <row r="3276" spans="1:7" x14ac:dyDescent="0.2">
      <c r="A3276" t="s">
        <v>708</v>
      </c>
      <c r="B3276" t="s">
        <v>709</v>
      </c>
      <c r="C3276" t="s">
        <v>713</v>
      </c>
      <c r="D3276" t="str">
        <f t="shared" si="51"/>
        <v>13</v>
      </c>
      <c r="E3276" t="s">
        <v>714</v>
      </c>
      <c r="F3276" t="s">
        <v>371</v>
      </c>
      <c r="G3276" s="5">
        <v>5790</v>
      </c>
    </row>
    <row r="3277" spans="1:7" x14ac:dyDescent="0.2">
      <c r="A3277" t="s">
        <v>708</v>
      </c>
      <c r="B3277" t="s">
        <v>709</v>
      </c>
      <c r="C3277" t="s">
        <v>715</v>
      </c>
      <c r="D3277" t="str">
        <f t="shared" si="51"/>
        <v>10</v>
      </c>
      <c r="E3277" t="s">
        <v>320</v>
      </c>
      <c r="F3277" t="s">
        <v>373</v>
      </c>
      <c r="G3277" s="5">
        <v>2501</v>
      </c>
    </row>
    <row r="3278" spans="1:7" x14ac:dyDescent="0.2">
      <c r="A3278" t="s">
        <v>708</v>
      </c>
      <c r="B3278" t="s">
        <v>709</v>
      </c>
      <c r="C3278" t="s">
        <v>715</v>
      </c>
      <c r="D3278" t="str">
        <f t="shared" si="51"/>
        <v>10</v>
      </c>
      <c r="E3278" t="s">
        <v>436</v>
      </c>
      <c r="F3278" t="s">
        <v>373</v>
      </c>
      <c r="G3278" s="5">
        <v>75</v>
      </c>
    </row>
    <row r="3279" spans="1:7" x14ac:dyDescent="0.2">
      <c r="A3279" t="s">
        <v>708</v>
      </c>
      <c r="B3279" t="s">
        <v>709</v>
      </c>
      <c r="C3279" t="s">
        <v>715</v>
      </c>
      <c r="D3279" t="str">
        <f t="shared" si="51"/>
        <v>10</v>
      </c>
      <c r="E3279" t="s">
        <v>437</v>
      </c>
      <c r="F3279" t="s">
        <v>373</v>
      </c>
      <c r="G3279" s="5">
        <v>20</v>
      </c>
    </row>
    <row r="3280" spans="1:7" x14ac:dyDescent="0.2">
      <c r="A3280" t="s">
        <v>708</v>
      </c>
      <c r="B3280" t="s">
        <v>709</v>
      </c>
      <c r="C3280" t="s">
        <v>715</v>
      </c>
      <c r="D3280" t="str">
        <f t="shared" si="51"/>
        <v>10</v>
      </c>
      <c r="E3280" t="s">
        <v>322</v>
      </c>
      <c r="F3280" t="s">
        <v>373</v>
      </c>
      <c r="G3280" s="5">
        <v>14</v>
      </c>
    </row>
    <row r="3281" spans="1:7" x14ac:dyDescent="0.2">
      <c r="A3281" t="s">
        <v>708</v>
      </c>
      <c r="B3281" t="s">
        <v>709</v>
      </c>
      <c r="C3281" t="s">
        <v>715</v>
      </c>
      <c r="D3281" t="str">
        <f t="shared" si="51"/>
        <v>10</v>
      </c>
      <c r="E3281" t="s">
        <v>324</v>
      </c>
      <c r="F3281" t="s">
        <v>373</v>
      </c>
      <c r="G3281" s="5">
        <v>415</v>
      </c>
    </row>
    <row r="3282" spans="1:7" x14ac:dyDescent="0.2">
      <c r="A3282" t="s">
        <v>708</v>
      </c>
      <c r="B3282" t="s">
        <v>709</v>
      </c>
      <c r="C3282" t="s">
        <v>715</v>
      </c>
      <c r="D3282" t="str">
        <f t="shared" si="51"/>
        <v>10</v>
      </c>
      <c r="E3282" t="s">
        <v>716</v>
      </c>
      <c r="F3282" t="s">
        <v>373</v>
      </c>
      <c r="G3282" s="5">
        <v>233</v>
      </c>
    </row>
    <row r="3283" spans="1:7" x14ac:dyDescent="0.2">
      <c r="A3283" t="s">
        <v>708</v>
      </c>
      <c r="B3283" t="s">
        <v>709</v>
      </c>
      <c r="C3283" t="s">
        <v>715</v>
      </c>
      <c r="D3283" t="str">
        <f t="shared" si="51"/>
        <v>10</v>
      </c>
      <c r="E3283" t="s">
        <v>325</v>
      </c>
      <c r="F3283" t="s">
        <v>373</v>
      </c>
      <c r="G3283" s="5">
        <v>7</v>
      </c>
    </row>
    <row r="3284" spans="1:7" x14ac:dyDescent="0.2">
      <c r="A3284" t="s">
        <v>708</v>
      </c>
      <c r="B3284" t="s">
        <v>709</v>
      </c>
      <c r="C3284" t="s">
        <v>715</v>
      </c>
      <c r="D3284" t="str">
        <f t="shared" si="51"/>
        <v>10</v>
      </c>
      <c r="E3284" t="s">
        <v>326</v>
      </c>
      <c r="F3284" t="s">
        <v>373</v>
      </c>
      <c r="G3284" s="5">
        <v>426</v>
      </c>
    </row>
    <row r="3285" spans="1:7" x14ac:dyDescent="0.2">
      <c r="A3285" t="s">
        <v>708</v>
      </c>
      <c r="B3285" t="s">
        <v>709</v>
      </c>
      <c r="C3285" t="s">
        <v>715</v>
      </c>
      <c r="D3285" t="str">
        <f t="shared" si="51"/>
        <v>11</v>
      </c>
      <c r="E3285" t="s">
        <v>344</v>
      </c>
      <c r="F3285" t="s">
        <v>373</v>
      </c>
      <c r="G3285" s="5">
        <v>24</v>
      </c>
    </row>
    <row r="3286" spans="1:7" x14ac:dyDescent="0.2">
      <c r="A3286" t="s">
        <v>708</v>
      </c>
      <c r="B3286" t="s">
        <v>709</v>
      </c>
      <c r="C3286" t="s">
        <v>715</v>
      </c>
      <c r="D3286" t="str">
        <f t="shared" si="51"/>
        <v>11</v>
      </c>
      <c r="E3286" t="s">
        <v>398</v>
      </c>
      <c r="F3286" t="s">
        <v>373</v>
      </c>
      <c r="G3286" s="5">
        <v>4</v>
      </c>
    </row>
    <row r="3287" spans="1:7" x14ac:dyDescent="0.2">
      <c r="A3287" t="s">
        <v>708</v>
      </c>
      <c r="B3287" t="s">
        <v>709</v>
      </c>
      <c r="C3287" t="s">
        <v>715</v>
      </c>
      <c r="D3287" t="str">
        <f t="shared" si="51"/>
        <v>11</v>
      </c>
      <c r="E3287" t="s">
        <v>605</v>
      </c>
      <c r="F3287" t="s">
        <v>373</v>
      </c>
      <c r="G3287" s="5">
        <v>128</v>
      </c>
    </row>
    <row r="3288" spans="1:7" x14ac:dyDescent="0.2">
      <c r="A3288" t="s">
        <v>708</v>
      </c>
      <c r="B3288" t="s">
        <v>709</v>
      </c>
      <c r="C3288" t="s">
        <v>715</v>
      </c>
      <c r="D3288" t="str">
        <f t="shared" si="51"/>
        <v>11</v>
      </c>
      <c r="E3288" t="s">
        <v>327</v>
      </c>
      <c r="F3288" t="s">
        <v>373</v>
      </c>
      <c r="G3288" s="5">
        <v>28</v>
      </c>
    </row>
    <row r="3289" spans="1:7" x14ac:dyDescent="0.2">
      <c r="A3289" t="s">
        <v>708</v>
      </c>
      <c r="B3289" t="s">
        <v>709</v>
      </c>
      <c r="C3289" t="s">
        <v>715</v>
      </c>
      <c r="D3289" t="str">
        <f t="shared" si="51"/>
        <v>11</v>
      </c>
      <c r="E3289" t="s">
        <v>328</v>
      </c>
      <c r="F3289" t="s">
        <v>373</v>
      </c>
      <c r="G3289" s="5">
        <v>92</v>
      </c>
    </row>
    <row r="3290" spans="1:7" x14ac:dyDescent="0.2">
      <c r="A3290" t="s">
        <v>708</v>
      </c>
      <c r="B3290" t="s">
        <v>709</v>
      </c>
      <c r="C3290" t="s">
        <v>715</v>
      </c>
      <c r="D3290" t="str">
        <f t="shared" si="51"/>
        <v>11</v>
      </c>
      <c r="E3290" t="s">
        <v>392</v>
      </c>
      <c r="F3290" t="s">
        <v>373</v>
      </c>
      <c r="G3290" s="5">
        <v>12</v>
      </c>
    </row>
    <row r="3291" spans="1:7" x14ac:dyDescent="0.2">
      <c r="A3291" t="s">
        <v>708</v>
      </c>
      <c r="B3291" t="s">
        <v>709</v>
      </c>
      <c r="C3291" t="s">
        <v>715</v>
      </c>
      <c r="D3291" t="str">
        <f t="shared" si="51"/>
        <v>11</v>
      </c>
      <c r="E3291" t="s">
        <v>517</v>
      </c>
      <c r="F3291" t="s">
        <v>415</v>
      </c>
      <c r="G3291" s="5">
        <v>48</v>
      </c>
    </row>
    <row r="3292" spans="1:7" x14ac:dyDescent="0.2">
      <c r="A3292" t="s">
        <v>708</v>
      </c>
      <c r="B3292" t="s">
        <v>709</v>
      </c>
      <c r="C3292" t="s">
        <v>715</v>
      </c>
      <c r="D3292" t="str">
        <f t="shared" si="51"/>
        <v>11</v>
      </c>
      <c r="E3292" t="s">
        <v>360</v>
      </c>
      <c r="F3292" t="s">
        <v>373</v>
      </c>
      <c r="G3292" s="5">
        <v>80</v>
      </c>
    </row>
    <row r="3293" spans="1:7" x14ac:dyDescent="0.2">
      <c r="A3293" t="s">
        <v>708</v>
      </c>
      <c r="B3293" t="s">
        <v>709</v>
      </c>
      <c r="C3293" t="s">
        <v>715</v>
      </c>
      <c r="D3293" t="str">
        <f t="shared" si="51"/>
        <v>11</v>
      </c>
      <c r="E3293" t="s">
        <v>329</v>
      </c>
      <c r="F3293" t="s">
        <v>373</v>
      </c>
      <c r="G3293" s="5">
        <v>4</v>
      </c>
    </row>
    <row r="3294" spans="1:7" x14ac:dyDescent="0.2">
      <c r="A3294" t="s">
        <v>708</v>
      </c>
      <c r="B3294" t="s">
        <v>709</v>
      </c>
      <c r="C3294" t="s">
        <v>715</v>
      </c>
      <c r="D3294" t="str">
        <f t="shared" si="51"/>
        <v>11</v>
      </c>
      <c r="E3294" t="s">
        <v>330</v>
      </c>
      <c r="F3294" t="s">
        <v>373</v>
      </c>
      <c r="G3294" s="5">
        <v>60</v>
      </c>
    </row>
    <row r="3295" spans="1:7" x14ac:dyDescent="0.2">
      <c r="A3295" t="s">
        <v>708</v>
      </c>
      <c r="B3295" t="s">
        <v>709</v>
      </c>
      <c r="C3295" t="s">
        <v>715</v>
      </c>
      <c r="D3295" t="str">
        <f t="shared" si="51"/>
        <v>11</v>
      </c>
      <c r="E3295" t="s">
        <v>331</v>
      </c>
      <c r="F3295" t="s">
        <v>373</v>
      </c>
      <c r="G3295" s="5">
        <v>10</v>
      </c>
    </row>
    <row r="3296" spans="1:7" x14ac:dyDescent="0.2">
      <c r="A3296" t="s">
        <v>708</v>
      </c>
      <c r="B3296" t="s">
        <v>709</v>
      </c>
      <c r="C3296" t="s">
        <v>715</v>
      </c>
      <c r="D3296" t="str">
        <f t="shared" si="51"/>
        <v>11</v>
      </c>
      <c r="E3296" t="s">
        <v>332</v>
      </c>
      <c r="F3296" t="s">
        <v>373</v>
      </c>
      <c r="G3296" s="5">
        <v>5</v>
      </c>
    </row>
    <row r="3297" spans="1:7" x14ac:dyDescent="0.2">
      <c r="A3297" t="s">
        <v>708</v>
      </c>
      <c r="B3297" t="s">
        <v>709</v>
      </c>
      <c r="C3297" t="s">
        <v>715</v>
      </c>
      <c r="D3297" t="str">
        <f t="shared" si="51"/>
        <v>11</v>
      </c>
      <c r="E3297" t="s">
        <v>346</v>
      </c>
      <c r="F3297" t="s">
        <v>373</v>
      </c>
      <c r="G3297" s="5">
        <v>5</v>
      </c>
    </row>
    <row r="3298" spans="1:7" x14ac:dyDescent="0.2">
      <c r="A3298" t="s">
        <v>708</v>
      </c>
      <c r="B3298" t="s">
        <v>709</v>
      </c>
      <c r="C3298" t="s">
        <v>715</v>
      </c>
      <c r="D3298" t="str">
        <f t="shared" si="51"/>
        <v>11</v>
      </c>
      <c r="E3298" t="s">
        <v>334</v>
      </c>
      <c r="F3298" t="s">
        <v>373</v>
      </c>
      <c r="G3298" s="5">
        <v>5</v>
      </c>
    </row>
    <row r="3299" spans="1:7" x14ac:dyDescent="0.2">
      <c r="A3299" t="s">
        <v>708</v>
      </c>
      <c r="B3299" t="s">
        <v>709</v>
      </c>
      <c r="C3299" t="s">
        <v>715</v>
      </c>
      <c r="D3299" t="str">
        <f t="shared" si="51"/>
        <v>11</v>
      </c>
      <c r="E3299" t="s">
        <v>335</v>
      </c>
      <c r="F3299" t="s">
        <v>373</v>
      </c>
      <c r="G3299" s="5">
        <v>24</v>
      </c>
    </row>
    <row r="3300" spans="1:7" x14ac:dyDescent="0.2">
      <c r="A3300" t="s">
        <v>708</v>
      </c>
      <c r="B3300" t="s">
        <v>709</v>
      </c>
      <c r="C3300" t="s">
        <v>715</v>
      </c>
      <c r="D3300" t="str">
        <f t="shared" si="51"/>
        <v>12</v>
      </c>
      <c r="E3300" t="s">
        <v>336</v>
      </c>
      <c r="F3300" t="s">
        <v>373</v>
      </c>
      <c r="G3300" s="5">
        <v>40</v>
      </c>
    </row>
    <row r="3301" spans="1:7" x14ac:dyDescent="0.2">
      <c r="A3301" t="s">
        <v>708</v>
      </c>
      <c r="B3301" t="s">
        <v>709</v>
      </c>
      <c r="C3301" t="s">
        <v>715</v>
      </c>
      <c r="D3301" t="str">
        <f t="shared" si="51"/>
        <v>12</v>
      </c>
      <c r="E3301" t="s">
        <v>606</v>
      </c>
      <c r="F3301" t="s">
        <v>373</v>
      </c>
      <c r="G3301" s="5">
        <v>80</v>
      </c>
    </row>
    <row r="3302" spans="1:7" x14ac:dyDescent="0.2">
      <c r="A3302" t="s">
        <v>708</v>
      </c>
      <c r="B3302" t="s">
        <v>709</v>
      </c>
      <c r="C3302" t="s">
        <v>715</v>
      </c>
      <c r="D3302" t="str">
        <f t="shared" si="51"/>
        <v>12</v>
      </c>
      <c r="E3302" t="s">
        <v>401</v>
      </c>
      <c r="F3302" t="s">
        <v>373</v>
      </c>
      <c r="G3302" s="5">
        <v>240</v>
      </c>
    </row>
    <row r="3303" spans="1:7" x14ac:dyDescent="0.2">
      <c r="A3303" t="s">
        <v>708</v>
      </c>
      <c r="B3303" t="s">
        <v>709</v>
      </c>
      <c r="C3303" t="s">
        <v>715</v>
      </c>
      <c r="D3303" t="str">
        <f t="shared" si="51"/>
        <v>14</v>
      </c>
      <c r="E3303" t="s">
        <v>337</v>
      </c>
      <c r="F3303" t="s">
        <v>373</v>
      </c>
      <c r="G3303" s="5">
        <v>204</v>
      </c>
    </row>
    <row r="3304" spans="1:7" x14ac:dyDescent="0.2">
      <c r="A3304" t="s">
        <v>708</v>
      </c>
      <c r="B3304" t="s">
        <v>709</v>
      </c>
      <c r="C3304" t="s">
        <v>715</v>
      </c>
      <c r="D3304" t="str">
        <f t="shared" si="51"/>
        <v>14</v>
      </c>
      <c r="E3304" t="s">
        <v>337</v>
      </c>
      <c r="F3304" t="s">
        <v>415</v>
      </c>
      <c r="G3304" s="5">
        <v>12</v>
      </c>
    </row>
    <row r="3305" spans="1:7" x14ac:dyDescent="0.2">
      <c r="A3305" t="s">
        <v>708</v>
      </c>
      <c r="B3305" t="s">
        <v>709</v>
      </c>
      <c r="C3305" t="s">
        <v>715</v>
      </c>
      <c r="D3305" t="str">
        <f t="shared" si="51"/>
        <v>14</v>
      </c>
      <c r="E3305" t="s">
        <v>338</v>
      </c>
      <c r="F3305" t="s">
        <v>373</v>
      </c>
      <c r="G3305" s="5">
        <v>233</v>
      </c>
    </row>
    <row r="3306" spans="1:7" x14ac:dyDescent="0.2">
      <c r="A3306" t="s">
        <v>708</v>
      </c>
      <c r="B3306" t="s">
        <v>709</v>
      </c>
      <c r="C3306" t="s">
        <v>715</v>
      </c>
      <c r="D3306" t="str">
        <f t="shared" si="51"/>
        <v>14</v>
      </c>
      <c r="E3306" t="s">
        <v>362</v>
      </c>
      <c r="F3306" t="s">
        <v>373</v>
      </c>
      <c r="G3306" s="5">
        <v>0</v>
      </c>
    </row>
    <row r="3307" spans="1:7" x14ac:dyDescent="0.2">
      <c r="A3307" t="s">
        <v>708</v>
      </c>
      <c r="B3307" t="s">
        <v>709</v>
      </c>
      <c r="C3307" t="s">
        <v>715</v>
      </c>
      <c r="D3307" t="str">
        <f t="shared" si="51"/>
        <v>17</v>
      </c>
      <c r="E3307" t="s">
        <v>339</v>
      </c>
      <c r="F3307" t="s">
        <v>373</v>
      </c>
      <c r="G3307" s="5">
        <v>-204</v>
      </c>
    </row>
    <row r="3308" spans="1:7" x14ac:dyDescent="0.2">
      <c r="A3308" t="s">
        <v>708</v>
      </c>
      <c r="B3308" t="s">
        <v>709</v>
      </c>
      <c r="C3308" t="s">
        <v>715</v>
      </c>
      <c r="D3308" t="str">
        <f t="shared" si="51"/>
        <v>17</v>
      </c>
      <c r="E3308" t="s">
        <v>339</v>
      </c>
      <c r="F3308" t="s">
        <v>415</v>
      </c>
      <c r="G3308" s="5">
        <v>-12</v>
      </c>
    </row>
    <row r="3309" spans="1:7" x14ac:dyDescent="0.2">
      <c r="A3309" t="s">
        <v>708</v>
      </c>
      <c r="B3309" t="s">
        <v>709</v>
      </c>
      <c r="C3309" t="s">
        <v>717</v>
      </c>
      <c r="D3309" t="str">
        <f t="shared" si="51"/>
        <v>10</v>
      </c>
      <c r="E3309" t="s">
        <v>320</v>
      </c>
      <c r="F3309" t="s">
        <v>373</v>
      </c>
      <c r="G3309" s="5">
        <v>23660</v>
      </c>
    </row>
    <row r="3310" spans="1:7" x14ac:dyDescent="0.2">
      <c r="A3310" t="s">
        <v>708</v>
      </c>
      <c r="B3310" t="s">
        <v>709</v>
      </c>
      <c r="C3310" t="s">
        <v>717</v>
      </c>
      <c r="D3310" t="str">
        <f t="shared" si="51"/>
        <v>10</v>
      </c>
      <c r="E3310" t="s">
        <v>574</v>
      </c>
      <c r="F3310" t="s">
        <v>373</v>
      </c>
      <c r="G3310" s="5">
        <v>800</v>
      </c>
    </row>
    <row r="3311" spans="1:7" x14ac:dyDescent="0.2">
      <c r="A3311" t="s">
        <v>708</v>
      </c>
      <c r="B3311" t="s">
        <v>709</v>
      </c>
      <c r="C3311" t="s">
        <v>717</v>
      </c>
      <c r="D3311" t="str">
        <f t="shared" si="51"/>
        <v>10</v>
      </c>
      <c r="E3311" t="s">
        <v>486</v>
      </c>
      <c r="F3311" t="s">
        <v>373</v>
      </c>
      <c r="G3311" s="5">
        <v>830</v>
      </c>
    </row>
    <row r="3312" spans="1:7" x14ac:dyDescent="0.2">
      <c r="A3312" t="s">
        <v>708</v>
      </c>
      <c r="B3312" t="s">
        <v>709</v>
      </c>
      <c r="C3312" t="s">
        <v>717</v>
      </c>
      <c r="D3312" t="str">
        <f t="shared" si="51"/>
        <v>10</v>
      </c>
      <c r="E3312" t="s">
        <v>486</v>
      </c>
      <c r="F3312" t="s">
        <v>415</v>
      </c>
      <c r="G3312" s="5">
        <v>30</v>
      </c>
    </row>
    <row r="3313" spans="1:7" x14ac:dyDescent="0.2">
      <c r="A3313" t="s">
        <v>708</v>
      </c>
      <c r="B3313" t="s">
        <v>709</v>
      </c>
      <c r="C3313" t="s">
        <v>717</v>
      </c>
      <c r="D3313" t="str">
        <f t="shared" si="51"/>
        <v>10</v>
      </c>
      <c r="E3313" t="s">
        <v>403</v>
      </c>
      <c r="F3313" t="s">
        <v>373</v>
      </c>
      <c r="G3313" s="5">
        <v>1800</v>
      </c>
    </row>
    <row r="3314" spans="1:7" x14ac:dyDescent="0.2">
      <c r="A3314" t="s">
        <v>708</v>
      </c>
      <c r="B3314" t="s">
        <v>709</v>
      </c>
      <c r="C3314" t="s">
        <v>717</v>
      </c>
      <c r="D3314" t="str">
        <f t="shared" si="51"/>
        <v>10</v>
      </c>
      <c r="E3314" t="s">
        <v>403</v>
      </c>
      <c r="F3314" t="s">
        <v>415</v>
      </c>
      <c r="G3314" s="5">
        <v>70</v>
      </c>
    </row>
    <row r="3315" spans="1:7" x14ac:dyDescent="0.2">
      <c r="A3315" t="s">
        <v>708</v>
      </c>
      <c r="B3315" t="s">
        <v>709</v>
      </c>
      <c r="C3315" t="s">
        <v>717</v>
      </c>
      <c r="D3315" t="str">
        <f t="shared" si="51"/>
        <v>10</v>
      </c>
      <c r="E3315" t="s">
        <v>524</v>
      </c>
      <c r="F3315" t="s">
        <v>373</v>
      </c>
      <c r="G3315" s="5">
        <v>280</v>
      </c>
    </row>
    <row r="3316" spans="1:7" x14ac:dyDescent="0.2">
      <c r="A3316" t="s">
        <v>708</v>
      </c>
      <c r="B3316" t="s">
        <v>709</v>
      </c>
      <c r="C3316" t="s">
        <v>717</v>
      </c>
      <c r="D3316" t="str">
        <f t="shared" si="51"/>
        <v>10</v>
      </c>
      <c r="E3316" t="s">
        <v>524</v>
      </c>
      <c r="F3316" t="s">
        <v>415</v>
      </c>
      <c r="G3316" s="5">
        <v>20</v>
      </c>
    </row>
    <row r="3317" spans="1:7" x14ac:dyDescent="0.2">
      <c r="A3317" t="s">
        <v>708</v>
      </c>
      <c r="B3317" t="s">
        <v>709</v>
      </c>
      <c r="C3317" t="s">
        <v>717</v>
      </c>
      <c r="D3317" t="str">
        <f t="shared" si="51"/>
        <v>10</v>
      </c>
      <c r="E3317" t="s">
        <v>575</v>
      </c>
      <c r="F3317" t="s">
        <v>373</v>
      </c>
      <c r="G3317" s="5">
        <v>250</v>
      </c>
    </row>
    <row r="3318" spans="1:7" x14ac:dyDescent="0.2">
      <c r="A3318" t="s">
        <v>708</v>
      </c>
      <c r="B3318" t="s">
        <v>709</v>
      </c>
      <c r="C3318" t="s">
        <v>717</v>
      </c>
      <c r="D3318" t="str">
        <f t="shared" si="51"/>
        <v>10</v>
      </c>
      <c r="E3318" t="s">
        <v>436</v>
      </c>
      <c r="F3318" t="s">
        <v>373</v>
      </c>
      <c r="G3318" s="5">
        <v>500</v>
      </c>
    </row>
    <row r="3319" spans="1:7" x14ac:dyDescent="0.2">
      <c r="A3319" t="s">
        <v>708</v>
      </c>
      <c r="B3319" t="s">
        <v>709</v>
      </c>
      <c r="C3319" t="s">
        <v>717</v>
      </c>
      <c r="D3319" t="str">
        <f t="shared" si="51"/>
        <v>10</v>
      </c>
      <c r="E3319" t="s">
        <v>437</v>
      </c>
      <c r="F3319" t="s">
        <v>373</v>
      </c>
      <c r="G3319" s="5">
        <v>450</v>
      </c>
    </row>
    <row r="3320" spans="1:7" x14ac:dyDescent="0.2">
      <c r="A3320" t="s">
        <v>708</v>
      </c>
      <c r="B3320" t="s">
        <v>709</v>
      </c>
      <c r="C3320" t="s">
        <v>717</v>
      </c>
      <c r="D3320" t="str">
        <f t="shared" si="51"/>
        <v>10</v>
      </c>
      <c r="E3320" t="s">
        <v>609</v>
      </c>
      <c r="F3320" t="s">
        <v>415</v>
      </c>
      <c r="G3320" s="5">
        <v>1212</v>
      </c>
    </row>
    <row r="3321" spans="1:7" x14ac:dyDescent="0.2">
      <c r="A3321" t="s">
        <v>708</v>
      </c>
      <c r="B3321" t="s">
        <v>709</v>
      </c>
      <c r="C3321" t="s">
        <v>717</v>
      </c>
      <c r="D3321" t="str">
        <f t="shared" si="51"/>
        <v>10</v>
      </c>
      <c r="E3321" t="s">
        <v>324</v>
      </c>
      <c r="F3321" t="s">
        <v>373</v>
      </c>
      <c r="G3321" s="5">
        <v>4571</v>
      </c>
    </row>
    <row r="3322" spans="1:7" x14ac:dyDescent="0.2">
      <c r="A3322" t="s">
        <v>708</v>
      </c>
      <c r="B3322" t="s">
        <v>709</v>
      </c>
      <c r="C3322" t="s">
        <v>717</v>
      </c>
      <c r="D3322" t="str">
        <f t="shared" si="51"/>
        <v>10</v>
      </c>
      <c r="E3322" t="s">
        <v>324</v>
      </c>
      <c r="F3322" t="s">
        <v>415</v>
      </c>
      <c r="G3322" s="5">
        <v>213</v>
      </c>
    </row>
    <row r="3323" spans="1:7" x14ac:dyDescent="0.2">
      <c r="A3323" t="s">
        <v>708</v>
      </c>
      <c r="B3323" t="s">
        <v>709</v>
      </c>
      <c r="C3323" t="s">
        <v>717</v>
      </c>
      <c r="D3323" t="str">
        <f t="shared" si="51"/>
        <v>10</v>
      </c>
      <c r="E3323" t="s">
        <v>325</v>
      </c>
      <c r="F3323" t="s">
        <v>373</v>
      </c>
      <c r="G3323" s="5">
        <v>50</v>
      </c>
    </row>
    <row r="3324" spans="1:7" x14ac:dyDescent="0.2">
      <c r="A3324" t="s">
        <v>708</v>
      </c>
      <c r="B3324" t="s">
        <v>709</v>
      </c>
      <c r="C3324" t="s">
        <v>717</v>
      </c>
      <c r="D3324" t="str">
        <f t="shared" si="51"/>
        <v>10</v>
      </c>
      <c r="E3324" t="s">
        <v>326</v>
      </c>
      <c r="F3324" t="s">
        <v>373</v>
      </c>
      <c r="G3324" s="5">
        <v>4673</v>
      </c>
    </row>
    <row r="3325" spans="1:7" x14ac:dyDescent="0.2">
      <c r="A3325" t="s">
        <v>708</v>
      </c>
      <c r="B3325" t="s">
        <v>709</v>
      </c>
      <c r="C3325" t="s">
        <v>717</v>
      </c>
      <c r="D3325" t="str">
        <f t="shared" si="51"/>
        <v>10</v>
      </c>
      <c r="E3325" t="s">
        <v>326</v>
      </c>
      <c r="F3325" t="s">
        <v>415</v>
      </c>
      <c r="G3325" s="5">
        <v>218</v>
      </c>
    </row>
    <row r="3326" spans="1:7" x14ac:dyDescent="0.2">
      <c r="A3326" t="s">
        <v>708</v>
      </c>
      <c r="B3326" t="s">
        <v>709</v>
      </c>
      <c r="C3326" t="s">
        <v>717</v>
      </c>
      <c r="D3326" t="str">
        <f t="shared" si="51"/>
        <v>11</v>
      </c>
      <c r="E3326" t="s">
        <v>398</v>
      </c>
      <c r="F3326" t="s">
        <v>373</v>
      </c>
      <c r="G3326" s="5">
        <v>4</v>
      </c>
    </row>
    <row r="3327" spans="1:7" x14ac:dyDescent="0.2">
      <c r="A3327" t="s">
        <v>708</v>
      </c>
      <c r="B3327" t="s">
        <v>709</v>
      </c>
      <c r="C3327" t="s">
        <v>717</v>
      </c>
      <c r="D3327" t="str">
        <f t="shared" si="51"/>
        <v>11</v>
      </c>
      <c r="E3327" t="s">
        <v>491</v>
      </c>
      <c r="F3327" t="s">
        <v>373</v>
      </c>
      <c r="G3327" s="5">
        <v>448</v>
      </c>
    </row>
    <row r="3328" spans="1:7" x14ac:dyDescent="0.2">
      <c r="A3328" t="s">
        <v>708</v>
      </c>
      <c r="B3328" t="s">
        <v>709</v>
      </c>
      <c r="C3328" t="s">
        <v>717</v>
      </c>
      <c r="D3328" t="str">
        <f t="shared" si="51"/>
        <v>11</v>
      </c>
      <c r="E3328" t="s">
        <v>605</v>
      </c>
      <c r="F3328" t="s">
        <v>373</v>
      </c>
      <c r="G3328" s="5">
        <v>640</v>
      </c>
    </row>
    <row r="3329" spans="1:7" x14ac:dyDescent="0.2">
      <c r="A3329" t="s">
        <v>708</v>
      </c>
      <c r="B3329" t="s">
        <v>709</v>
      </c>
      <c r="C3329" t="s">
        <v>717</v>
      </c>
      <c r="D3329" t="str">
        <f t="shared" si="51"/>
        <v>11</v>
      </c>
      <c r="E3329" t="s">
        <v>405</v>
      </c>
      <c r="F3329" t="s">
        <v>373</v>
      </c>
      <c r="G3329" s="5">
        <v>522</v>
      </c>
    </row>
    <row r="3330" spans="1:7" x14ac:dyDescent="0.2">
      <c r="A3330" t="s">
        <v>708</v>
      </c>
      <c r="B3330" t="s">
        <v>709</v>
      </c>
      <c r="C3330" t="s">
        <v>717</v>
      </c>
      <c r="D3330" t="str">
        <f t="shared" si="51"/>
        <v>11</v>
      </c>
      <c r="E3330" t="s">
        <v>328</v>
      </c>
      <c r="F3330" t="s">
        <v>373</v>
      </c>
      <c r="G3330" s="5">
        <v>52</v>
      </c>
    </row>
    <row r="3331" spans="1:7" x14ac:dyDescent="0.2">
      <c r="A3331" t="s">
        <v>708</v>
      </c>
      <c r="B3331" t="s">
        <v>709</v>
      </c>
      <c r="C3331" t="s">
        <v>717</v>
      </c>
      <c r="D3331" t="str">
        <f t="shared" ref="D3331:D3394" si="52">LEFT(E3331,2)</f>
        <v>11</v>
      </c>
      <c r="E3331" t="s">
        <v>392</v>
      </c>
      <c r="F3331" t="s">
        <v>373</v>
      </c>
      <c r="G3331" s="5">
        <v>8</v>
      </c>
    </row>
    <row r="3332" spans="1:7" x14ac:dyDescent="0.2">
      <c r="A3332" t="s">
        <v>708</v>
      </c>
      <c r="B3332" t="s">
        <v>709</v>
      </c>
      <c r="C3332" t="s">
        <v>717</v>
      </c>
      <c r="D3332" t="str">
        <f t="shared" si="52"/>
        <v>11</v>
      </c>
      <c r="E3332" t="s">
        <v>517</v>
      </c>
      <c r="F3332" t="s">
        <v>373</v>
      </c>
      <c r="G3332" s="5">
        <v>24</v>
      </c>
    </row>
    <row r="3333" spans="1:7" x14ac:dyDescent="0.2">
      <c r="A3333" t="s">
        <v>708</v>
      </c>
      <c r="B3333" t="s">
        <v>709</v>
      </c>
      <c r="C3333" t="s">
        <v>717</v>
      </c>
      <c r="D3333" t="str">
        <f t="shared" si="52"/>
        <v>11</v>
      </c>
      <c r="E3333" t="s">
        <v>576</v>
      </c>
      <c r="F3333" t="s">
        <v>373</v>
      </c>
      <c r="G3333" s="5">
        <v>8</v>
      </c>
    </row>
    <row r="3334" spans="1:7" x14ac:dyDescent="0.2">
      <c r="A3334" t="s">
        <v>708</v>
      </c>
      <c r="B3334" t="s">
        <v>709</v>
      </c>
      <c r="C3334" t="s">
        <v>717</v>
      </c>
      <c r="D3334" t="str">
        <f t="shared" si="52"/>
        <v>11</v>
      </c>
      <c r="E3334" t="s">
        <v>330</v>
      </c>
      <c r="F3334" t="s">
        <v>373</v>
      </c>
      <c r="G3334" s="5">
        <v>24</v>
      </c>
    </row>
    <row r="3335" spans="1:7" x14ac:dyDescent="0.2">
      <c r="A3335" t="s">
        <v>708</v>
      </c>
      <c r="B3335" t="s">
        <v>709</v>
      </c>
      <c r="C3335" t="s">
        <v>717</v>
      </c>
      <c r="D3335" t="str">
        <f t="shared" si="52"/>
        <v>11</v>
      </c>
      <c r="E3335" t="s">
        <v>331</v>
      </c>
      <c r="F3335" t="s">
        <v>373</v>
      </c>
      <c r="G3335" s="5">
        <v>5</v>
      </c>
    </row>
    <row r="3336" spans="1:7" x14ac:dyDescent="0.2">
      <c r="A3336" t="s">
        <v>708</v>
      </c>
      <c r="B3336" t="s">
        <v>709</v>
      </c>
      <c r="C3336" t="s">
        <v>717</v>
      </c>
      <c r="D3336" t="str">
        <f t="shared" si="52"/>
        <v>11</v>
      </c>
      <c r="E3336" t="s">
        <v>332</v>
      </c>
      <c r="F3336" t="s">
        <v>373</v>
      </c>
      <c r="G3336" s="5">
        <v>5</v>
      </c>
    </row>
    <row r="3337" spans="1:7" x14ac:dyDescent="0.2">
      <c r="A3337" t="s">
        <v>708</v>
      </c>
      <c r="B3337" t="s">
        <v>709</v>
      </c>
      <c r="C3337" t="s">
        <v>717</v>
      </c>
      <c r="D3337" t="str">
        <f t="shared" si="52"/>
        <v>11</v>
      </c>
      <c r="E3337" t="s">
        <v>438</v>
      </c>
      <c r="F3337" t="s">
        <v>373</v>
      </c>
      <c r="G3337" s="5">
        <v>136</v>
      </c>
    </row>
    <row r="3338" spans="1:7" x14ac:dyDescent="0.2">
      <c r="A3338" t="s">
        <v>708</v>
      </c>
      <c r="B3338" t="s">
        <v>709</v>
      </c>
      <c r="C3338" t="s">
        <v>717</v>
      </c>
      <c r="D3338" t="str">
        <f t="shared" si="52"/>
        <v>11</v>
      </c>
      <c r="E3338" t="s">
        <v>334</v>
      </c>
      <c r="F3338" t="s">
        <v>373</v>
      </c>
      <c r="G3338" s="5">
        <v>5</v>
      </c>
    </row>
    <row r="3339" spans="1:7" x14ac:dyDescent="0.2">
      <c r="A3339" t="s">
        <v>708</v>
      </c>
      <c r="B3339" t="s">
        <v>709</v>
      </c>
      <c r="C3339" t="s">
        <v>717</v>
      </c>
      <c r="D3339" t="str">
        <f t="shared" si="52"/>
        <v>12</v>
      </c>
      <c r="E3339" t="s">
        <v>606</v>
      </c>
      <c r="F3339" t="s">
        <v>373</v>
      </c>
      <c r="G3339" s="5">
        <v>120</v>
      </c>
    </row>
    <row r="3340" spans="1:7" x14ac:dyDescent="0.2">
      <c r="A3340" t="s">
        <v>708</v>
      </c>
      <c r="B3340" t="s">
        <v>709</v>
      </c>
      <c r="C3340" t="s">
        <v>717</v>
      </c>
      <c r="D3340" t="str">
        <f t="shared" si="52"/>
        <v>12</v>
      </c>
      <c r="E3340" t="s">
        <v>401</v>
      </c>
      <c r="F3340" t="s">
        <v>373</v>
      </c>
      <c r="G3340" s="5">
        <v>48</v>
      </c>
    </row>
    <row r="3341" spans="1:7" x14ac:dyDescent="0.2">
      <c r="A3341" t="s">
        <v>708</v>
      </c>
      <c r="B3341" t="s">
        <v>709</v>
      </c>
      <c r="C3341" t="s">
        <v>717</v>
      </c>
      <c r="D3341" t="str">
        <f t="shared" si="52"/>
        <v>12</v>
      </c>
      <c r="E3341" t="s">
        <v>361</v>
      </c>
      <c r="F3341" t="s">
        <v>373</v>
      </c>
      <c r="G3341" s="5">
        <v>40</v>
      </c>
    </row>
    <row r="3342" spans="1:7" x14ac:dyDescent="0.2">
      <c r="A3342" t="s">
        <v>708</v>
      </c>
      <c r="B3342" t="s">
        <v>709</v>
      </c>
      <c r="C3342" t="s">
        <v>717</v>
      </c>
      <c r="D3342" t="str">
        <f t="shared" si="52"/>
        <v>12</v>
      </c>
      <c r="E3342" t="s">
        <v>621</v>
      </c>
      <c r="F3342" t="s">
        <v>373</v>
      </c>
      <c r="G3342" s="5">
        <v>1000</v>
      </c>
    </row>
    <row r="3343" spans="1:7" x14ac:dyDescent="0.2">
      <c r="A3343" t="s">
        <v>708</v>
      </c>
      <c r="B3343" t="s">
        <v>709</v>
      </c>
      <c r="C3343" t="s">
        <v>717</v>
      </c>
      <c r="D3343" t="str">
        <f t="shared" si="52"/>
        <v>14</v>
      </c>
      <c r="E3343" t="s">
        <v>337</v>
      </c>
      <c r="F3343" t="s">
        <v>373</v>
      </c>
      <c r="G3343" s="5">
        <v>446</v>
      </c>
    </row>
    <row r="3344" spans="1:7" x14ac:dyDescent="0.2">
      <c r="A3344" t="s">
        <v>708</v>
      </c>
      <c r="B3344" t="s">
        <v>709</v>
      </c>
      <c r="C3344" t="s">
        <v>717</v>
      </c>
      <c r="D3344" t="str">
        <f t="shared" si="52"/>
        <v>16</v>
      </c>
      <c r="E3344" t="s">
        <v>443</v>
      </c>
      <c r="F3344" t="s">
        <v>373</v>
      </c>
      <c r="G3344" s="5">
        <v>-1500</v>
      </c>
    </row>
    <row r="3345" spans="1:7" x14ac:dyDescent="0.2">
      <c r="A3345" t="s">
        <v>708</v>
      </c>
      <c r="B3345" t="s">
        <v>709</v>
      </c>
      <c r="C3345" t="s">
        <v>717</v>
      </c>
      <c r="D3345" t="str">
        <f t="shared" si="52"/>
        <v>17</v>
      </c>
      <c r="E3345" t="s">
        <v>339</v>
      </c>
      <c r="F3345" t="s">
        <v>373</v>
      </c>
      <c r="G3345" s="5">
        <v>-446</v>
      </c>
    </row>
    <row r="3346" spans="1:7" x14ac:dyDescent="0.2">
      <c r="A3346" t="s">
        <v>708</v>
      </c>
      <c r="B3346" t="s">
        <v>709</v>
      </c>
      <c r="C3346" t="s">
        <v>717</v>
      </c>
      <c r="D3346" t="str">
        <f t="shared" si="52"/>
        <v>17</v>
      </c>
      <c r="E3346" t="s">
        <v>355</v>
      </c>
      <c r="F3346" t="s">
        <v>718</v>
      </c>
      <c r="G3346" s="5">
        <v>-2867</v>
      </c>
    </row>
    <row r="3347" spans="1:7" x14ac:dyDescent="0.2">
      <c r="A3347" t="s">
        <v>708</v>
      </c>
      <c r="B3347" t="s">
        <v>709</v>
      </c>
      <c r="C3347" t="s">
        <v>719</v>
      </c>
      <c r="D3347" t="str">
        <f t="shared" si="52"/>
        <v>10</v>
      </c>
      <c r="E3347" t="s">
        <v>320</v>
      </c>
      <c r="F3347" t="s">
        <v>381</v>
      </c>
      <c r="G3347" s="5">
        <v>458</v>
      </c>
    </row>
    <row r="3348" spans="1:7" x14ac:dyDescent="0.2">
      <c r="A3348" t="s">
        <v>708</v>
      </c>
      <c r="B3348" t="s">
        <v>709</v>
      </c>
      <c r="C3348" t="s">
        <v>719</v>
      </c>
      <c r="D3348" t="str">
        <f t="shared" si="52"/>
        <v>10</v>
      </c>
      <c r="E3348" t="s">
        <v>320</v>
      </c>
      <c r="F3348" t="s">
        <v>371</v>
      </c>
      <c r="G3348" s="5">
        <v>1768</v>
      </c>
    </row>
    <row r="3349" spans="1:7" x14ac:dyDescent="0.2">
      <c r="A3349" t="s">
        <v>708</v>
      </c>
      <c r="B3349" t="s">
        <v>709</v>
      </c>
      <c r="C3349" t="s">
        <v>719</v>
      </c>
      <c r="D3349" t="str">
        <f t="shared" si="52"/>
        <v>10</v>
      </c>
      <c r="E3349" t="s">
        <v>322</v>
      </c>
      <c r="F3349" t="s">
        <v>371</v>
      </c>
      <c r="G3349" s="5">
        <v>13</v>
      </c>
    </row>
    <row r="3350" spans="1:7" x14ac:dyDescent="0.2">
      <c r="A3350" t="s">
        <v>708</v>
      </c>
      <c r="B3350" t="s">
        <v>709</v>
      </c>
      <c r="C3350" t="s">
        <v>719</v>
      </c>
      <c r="D3350" t="str">
        <f t="shared" si="52"/>
        <v>10</v>
      </c>
      <c r="E3350" t="s">
        <v>324</v>
      </c>
      <c r="F3350" t="s">
        <v>381</v>
      </c>
      <c r="G3350" s="5">
        <v>73</v>
      </c>
    </row>
    <row r="3351" spans="1:7" x14ac:dyDescent="0.2">
      <c r="A3351" t="s">
        <v>708</v>
      </c>
      <c r="B3351" t="s">
        <v>709</v>
      </c>
      <c r="C3351" t="s">
        <v>719</v>
      </c>
      <c r="D3351" t="str">
        <f t="shared" si="52"/>
        <v>10</v>
      </c>
      <c r="E3351" t="s">
        <v>324</v>
      </c>
      <c r="F3351" t="s">
        <v>371</v>
      </c>
      <c r="G3351" s="5">
        <v>283</v>
      </c>
    </row>
    <row r="3352" spans="1:7" x14ac:dyDescent="0.2">
      <c r="A3352" t="s">
        <v>708</v>
      </c>
      <c r="B3352" t="s">
        <v>709</v>
      </c>
      <c r="C3352" t="s">
        <v>719</v>
      </c>
      <c r="D3352" t="str">
        <f t="shared" si="52"/>
        <v>10</v>
      </c>
      <c r="E3352" t="s">
        <v>326</v>
      </c>
      <c r="F3352" t="s">
        <v>381</v>
      </c>
      <c r="G3352" s="5">
        <v>75</v>
      </c>
    </row>
    <row r="3353" spans="1:7" x14ac:dyDescent="0.2">
      <c r="A3353" t="s">
        <v>708</v>
      </c>
      <c r="B3353" t="s">
        <v>709</v>
      </c>
      <c r="C3353" t="s">
        <v>719</v>
      </c>
      <c r="D3353" t="str">
        <f t="shared" si="52"/>
        <v>10</v>
      </c>
      <c r="E3353" t="s">
        <v>326</v>
      </c>
      <c r="F3353" t="s">
        <v>371</v>
      </c>
      <c r="G3353" s="5">
        <v>291</v>
      </c>
    </row>
    <row r="3354" spans="1:7" x14ac:dyDescent="0.2">
      <c r="A3354" t="s">
        <v>708</v>
      </c>
      <c r="B3354" t="s">
        <v>709</v>
      </c>
      <c r="C3354" t="s">
        <v>719</v>
      </c>
      <c r="D3354" t="str">
        <f t="shared" si="52"/>
        <v>11</v>
      </c>
      <c r="E3354" t="s">
        <v>344</v>
      </c>
      <c r="F3354" t="s">
        <v>381</v>
      </c>
      <c r="G3354" s="5">
        <v>1</v>
      </c>
    </row>
    <row r="3355" spans="1:7" x14ac:dyDescent="0.2">
      <c r="A3355" t="s">
        <v>708</v>
      </c>
      <c r="B3355" t="s">
        <v>709</v>
      </c>
      <c r="C3355" t="s">
        <v>719</v>
      </c>
      <c r="D3355" t="str">
        <f t="shared" si="52"/>
        <v>11</v>
      </c>
      <c r="E3355" t="s">
        <v>327</v>
      </c>
      <c r="F3355" t="s">
        <v>381</v>
      </c>
      <c r="G3355" s="5">
        <v>1</v>
      </c>
    </row>
    <row r="3356" spans="1:7" x14ac:dyDescent="0.2">
      <c r="A3356" t="s">
        <v>708</v>
      </c>
      <c r="B3356" t="s">
        <v>709</v>
      </c>
      <c r="C3356" t="s">
        <v>719</v>
      </c>
      <c r="D3356" t="str">
        <f t="shared" si="52"/>
        <v>11</v>
      </c>
      <c r="E3356" t="s">
        <v>328</v>
      </c>
      <c r="F3356" t="s">
        <v>381</v>
      </c>
      <c r="G3356" s="5">
        <v>29</v>
      </c>
    </row>
    <row r="3357" spans="1:7" x14ac:dyDescent="0.2">
      <c r="A3357" t="s">
        <v>708</v>
      </c>
      <c r="B3357" t="s">
        <v>709</v>
      </c>
      <c r="C3357" t="s">
        <v>719</v>
      </c>
      <c r="D3357" t="str">
        <f t="shared" si="52"/>
        <v>11</v>
      </c>
      <c r="E3357" t="s">
        <v>360</v>
      </c>
      <c r="F3357" t="s">
        <v>381</v>
      </c>
      <c r="G3357" s="5">
        <v>2</v>
      </c>
    </row>
    <row r="3358" spans="1:7" x14ac:dyDescent="0.2">
      <c r="A3358" t="s">
        <v>708</v>
      </c>
      <c r="B3358" t="s">
        <v>709</v>
      </c>
      <c r="C3358" t="s">
        <v>719</v>
      </c>
      <c r="D3358" t="str">
        <f t="shared" si="52"/>
        <v>11</v>
      </c>
      <c r="E3358" t="s">
        <v>330</v>
      </c>
      <c r="F3358" t="s">
        <v>381</v>
      </c>
      <c r="G3358" s="5">
        <v>48</v>
      </c>
    </row>
    <row r="3359" spans="1:7" x14ac:dyDescent="0.2">
      <c r="A3359" t="s">
        <v>708</v>
      </c>
      <c r="B3359" t="s">
        <v>709</v>
      </c>
      <c r="C3359" t="s">
        <v>719</v>
      </c>
      <c r="D3359" t="str">
        <f t="shared" si="52"/>
        <v>11</v>
      </c>
      <c r="E3359" t="s">
        <v>331</v>
      </c>
      <c r="F3359" t="s">
        <v>381</v>
      </c>
      <c r="G3359" s="5">
        <v>10</v>
      </c>
    </row>
    <row r="3360" spans="1:7" x14ac:dyDescent="0.2">
      <c r="A3360" t="s">
        <v>708</v>
      </c>
      <c r="B3360" t="s">
        <v>709</v>
      </c>
      <c r="C3360" t="s">
        <v>719</v>
      </c>
      <c r="D3360" t="str">
        <f t="shared" si="52"/>
        <v>11</v>
      </c>
      <c r="E3360" t="s">
        <v>332</v>
      </c>
      <c r="F3360" t="s">
        <v>381</v>
      </c>
      <c r="G3360" s="5">
        <v>6</v>
      </c>
    </row>
    <row r="3361" spans="1:7" x14ac:dyDescent="0.2">
      <c r="A3361" t="s">
        <v>708</v>
      </c>
      <c r="B3361" t="s">
        <v>709</v>
      </c>
      <c r="C3361" t="s">
        <v>719</v>
      </c>
      <c r="D3361" t="str">
        <f t="shared" si="52"/>
        <v>11</v>
      </c>
      <c r="E3361" t="s">
        <v>333</v>
      </c>
      <c r="F3361" t="s">
        <v>381</v>
      </c>
      <c r="G3361" s="5">
        <v>20</v>
      </c>
    </row>
    <row r="3362" spans="1:7" x14ac:dyDescent="0.2">
      <c r="A3362" t="s">
        <v>708</v>
      </c>
      <c r="B3362" t="s">
        <v>709</v>
      </c>
      <c r="C3362" t="s">
        <v>719</v>
      </c>
      <c r="D3362" t="str">
        <f t="shared" si="52"/>
        <v>12</v>
      </c>
      <c r="E3362" t="s">
        <v>720</v>
      </c>
      <c r="F3362" t="s">
        <v>371</v>
      </c>
      <c r="G3362" s="5">
        <v>122</v>
      </c>
    </row>
    <row r="3363" spans="1:7" x14ac:dyDescent="0.2">
      <c r="A3363" t="s">
        <v>708</v>
      </c>
      <c r="B3363" t="s">
        <v>709</v>
      </c>
      <c r="C3363" t="s">
        <v>719</v>
      </c>
      <c r="D3363" t="str">
        <f t="shared" si="52"/>
        <v>14</v>
      </c>
      <c r="E3363" t="s">
        <v>337</v>
      </c>
      <c r="F3363" t="s">
        <v>371</v>
      </c>
      <c r="G3363" s="5">
        <v>24</v>
      </c>
    </row>
    <row r="3364" spans="1:7" x14ac:dyDescent="0.2">
      <c r="A3364" t="s">
        <v>708</v>
      </c>
      <c r="B3364" t="s">
        <v>709</v>
      </c>
      <c r="C3364" t="s">
        <v>719</v>
      </c>
      <c r="D3364" t="str">
        <f t="shared" si="52"/>
        <v>14</v>
      </c>
      <c r="E3364" t="s">
        <v>338</v>
      </c>
      <c r="F3364" t="s">
        <v>371</v>
      </c>
      <c r="G3364" s="5">
        <v>120</v>
      </c>
    </row>
    <row r="3365" spans="1:7" x14ac:dyDescent="0.2">
      <c r="A3365" t="s">
        <v>708</v>
      </c>
      <c r="B3365" t="s">
        <v>709</v>
      </c>
      <c r="C3365" t="s">
        <v>719</v>
      </c>
      <c r="D3365" t="str">
        <f t="shared" si="52"/>
        <v>16</v>
      </c>
      <c r="E3365" t="s">
        <v>382</v>
      </c>
      <c r="F3365" t="s">
        <v>371</v>
      </c>
      <c r="G3365" s="5">
        <v>-500</v>
      </c>
    </row>
    <row r="3366" spans="1:7" x14ac:dyDescent="0.2">
      <c r="A3366" t="s">
        <v>708</v>
      </c>
      <c r="B3366" t="s">
        <v>709</v>
      </c>
      <c r="C3366" t="s">
        <v>719</v>
      </c>
      <c r="D3366" t="str">
        <f t="shared" si="52"/>
        <v>17</v>
      </c>
      <c r="E3366" t="s">
        <v>363</v>
      </c>
      <c r="F3366" t="s">
        <v>371</v>
      </c>
      <c r="G3366" s="5">
        <v>-820</v>
      </c>
    </row>
    <row r="3367" spans="1:7" x14ac:dyDescent="0.2">
      <c r="A3367" t="s">
        <v>708</v>
      </c>
      <c r="B3367" t="s">
        <v>709</v>
      </c>
      <c r="C3367" t="s">
        <v>719</v>
      </c>
      <c r="D3367" t="str">
        <f t="shared" si="52"/>
        <v>17</v>
      </c>
      <c r="E3367" t="s">
        <v>339</v>
      </c>
      <c r="F3367" t="s">
        <v>371</v>
      </c>
      <c r="G3367" s="5">
        <v>-24</v>
      </c>
    </row>
    <row r="3368" spans="1:7" x14ac:dyDescent="0.2">
      <c r="A3368" t="s">
        <v>708</v>
      </c>
      <c r="B3368" t="s">
        <v>709</v>
      </c>
      <c r="C3368" t="s">
        <v>721</v>
      </c>
      <c r="D3368" t="str">
        <f t="shared" si="52"/>
        <v>10</v>
      </c>
      <c r="E3368" t="s">
        <v>320</v>
      </c>
      <c r="F3368" t="s">
        <v>371</v>
      </c>
      <c r="G3368" s="5">
        <v>585</v>
      </c>
    </row>
    <row r="3369" spans="1:7" x14ac:dyDescent="0.2">
      <c r="A3369" t="s">
        <v>708</v>
      </c>
      <c r="B3369" t="s">
        <v>709</v>
      </c>
      <c r="C3369" t="s">
        <v>721</v>
      </c>
      <c r="D3369" t="str">
        <f t="shared" si="52"/>
        <v>10</v>
      </c>
      <c r="E3369" t="s">
        <v>324</v>
      </c>
      <c r="F3369" t="s">
        <v>371</v>
      </c>
      <c r="G3369" s="5">
        <v>94</v>
      </c>
    </row>
    <row r="3370" spans="1:7" x14ac:dyDescent="0.2">
      <c r="A3370" t="s">
        <v>708</v>
      </c>
      <c r="B3370" t="s">
        <v>709</v>
      </c>
      <c r="C3370" t="s">
        <v>721</v>
      </c>
      <c r="D3370" t="str">
        <f t="shared" si="52"/>
        <v>10</v>
      </c>
      <c r="E3370" t="s">
        <v>326</v>
      </c>
      <c r="F3370" t="s">
        <v>371</v>
      </c>
      <c r="G3370" s="5">
        <v>96</v>
      </c>
    </row>
    <row r="3371" spans="1:7" x14ac:dyDescent="0.2">
      <c r="A3371" t="s">
        <v>708</v>
      </c>
      <c r="B3371" t="s">
        <v>709</v>
      </c>
      <c r="C3371" t="s">
        <v>721</v>
      </c>
      <c r="D3371" t="str">
        <f t="shared" si="52"/>
        <v>13</v>
      </c>
      <c r="E3371" t="s">
        <v>722</v>
      </c>
      <c r="F3371" t="s">
        <v>371</v>
      </c>
      <c r="G3371" s="5">
        <v>256</v>
      </c>
    </row>
    <row r="3372" spans="1:7" x14ac:dyDescent="0.2">
      <c r="A3372" t="s">
        <v>708</v>
      </c>
      <c r="B3372" t="s">
        <v>709</v>
      </c>
      <c r="C3372" t="s">
        <v>721</v>
      </c>
      <c r="D3372" t="str">
        <f t="shared" si="52"/>
        <v>17</v>
      </c>
      <c r="E3372" t="s">
        <v>363</v>
      </c>
      <c r="F3372" t="s">
        <v>371</v>
      </c>
      <c r="G3372" s="5">
        <v>-256</v>
      </c>
    </row>
    <row r="3373" spans="1:7" x14ac:dyDescent="0.2">
      <c r="A3373" t="s">
        <v>708</v>
      </c>
      <c r="B3373" t="s">
        <v>709</v>
      </c>
      <c r="C3373" t="s">
        <v>723</v>
      </c>
      <c r="D3373" t="str">
        <f t="shared" si="52"/>
        <v>10</v>
      </c>
      <c r="E3373" t="s">
        <v>320</v>
      </c>
      <c r="F3373" t="s">
        <v>371</v>
      </c>
      <c r="G3373" s="5">
        <v>552</v>
      </c>
    </row>
    <row r="3374" spans="1:7" x14ac:dyDescent="0.2">
      <c r="A3374" t="s">
        <v>708</v>
      </c>
      <c r="B3374" t="s">
        <v>709</v>
      </c>
      <c r="C3374" t="s">
        <v>723</v>
      </c>
      <c r="D3374" t="str">
        <f t="shared" si="52"/>
        <v>10</v>
      </c>
      <c r="E3374" t="s">
        <v>486</v>
      </c>
      <c r="F3374" t="s">
        <v>371</v>
      </c>
      <c r="G3374" s="5">
        <v>115</v>
      </c>
    </row>
    <row r="3375" spans="1:7" x14ac:dyDescent="0.2">
      <c r="A3375" t="s">
        <v>708</v>
      </c>
      <c r="B3375" t="s">
        <v>709</v>
      </c>
      <c r="C3375" t="s">
        <v>723</v>
      </c>
      <c r="D3375" t="str">
        <f t="shared" si="52"/>
        <v>10</v>
      </c>
      <c r="E3375" t="s">
        <v>394</v>
      </c>
      <c r="F3375" t="s">
        <v>371</v>
      </c>
      <c r="G3375" s="5">
        <v>3934</v>
      </c>
    </row>
    <row r="3376" spans="1:7" x14ac:dyDescent="0.2">
      <c r="A3376" t="s">
        <v>708</v>
      </c>
      <c r="B3376" t="s">
        <v>709</v>
      </c>
      <c r="C3376" t="s">
        <v>723</v>
      </c>
      <c r="D3376" t="str">
        <f t="shared" si="52"/>
        <v>10</v>
      </c>
      <c r="E3376" t="s">
        <v>324</v>
      </c>
      <c r="F3376" t="s">
        <v>371</v>
      </c>
      <c r="G3376" s="5">
        <v>636</v>
      </c>
    </row>
    <row r="3377" spans="1:7" x14ac:dyDescent="0.2">
      <c r="A3377" t="s">
        <v>708</v>
      </c>
      <c r="B3377" t="s">
        <v>709</v>
      </c>
      <c r="C3377" t="s">
        <v>723</v>
      </c>
      <c r="D3377" t="str">
        <f t="shared" si="52"/>
        <v>10</v>
      </c>
      <c r="E3377" t="s">
        <v>325</v>
      </c>
      <c r="F3377" t="s">
        <v>371</v>
      </c>
      <c r="G3377" s="5">
        <v>4</v>
      </c>
    </row>
    <row r="3378" spans="1:7" x14ac:dyDescent="0.2">
      <c r="A3378" t="s">
        <v>708</v>
      </c>
      <c r="B3378" t="s">
        <v>709</v>
      </c>
      <c r="C3378" t="s">
        <v>723</v>
      </c>
      <c r="D3378" t="str">
        <f t="shared" si="52"/>
        <v>10</v>
      </c>
      <c r="E3378" t="s">
        <v>326</v>
      </c>
      <c r="F3378" t="s">
        <v>371</v>
      </c>
      <c r="G3378" s="5">
        <v>692</v>
      </c>
    </row>
    <row r="3379" spans="1:7" x14ac:dyDescent="0.2">
      <c r="A3379" t="s">
        <v>708</v>
      </c>
      <c r="B3379" t="s">
        <v>709</v>
      </c>
      <c r="C3379" t="s">
        <v>723</v>
      </c>
      <c r="D3379" t="str">
        <f t="shared" si="52"/>
        <v>11</v>
      </c>
      <c r="E3379" t="s">
        <v>344</v>
      </c>
      <c r="F3379" t="s">
        <v>371</v>
      </c>
      <c r="G3379" s="5">
        <v>3</v>
      </c>
    </row>
    <row r="3380" spans="1:7" x14ac:dyDescent="0.2">
      <c r="A3380" t="s">
        <v>708</v>
      </c>
      <c r="B3380" t="s">
        <v>709</v>
      </c>
      <c r="C3380" t="s">
        <v>723</v>
      </c>
      <c r="D3380" t="str">
        <f t="shared" si="52"/>
        <v>11</v>
      </c>
      <c r="E3380" t="s">
        <v>491</v>
      </c>
      <c r="F3380" t="s">
        <v>371</v>
      </c>
      <c r="G3380" s="5">
        <v>120</v>
      </c>
    </row>
    <row r="3381" spans="1:7" x14ac:dyDescent="0.2">
      <c r="A3381" t="s">
        <v>708</v>
      </c>
      <c r="B3381" t="s">
        <v>709</v>
      </c>
      <c r="C3381" t="s">
        <v>723</v>
      </c>
      <c r="D3381" t="str">
        <f t="shared" si="52"/>
        <v>11</v>
      </c>
      <c r="E3381" t="s">
        <v>605</v>
      </c>
      <c r="F3381" t="s">
        <v>371</v>
      </c>
      <c r="G3381" s="5">
        <v>70</v>
      </c>
    </row>
    <row r="3382" spans="1:7" x14ac:dyDescent="0.2">
      <c r="A3382" t="s">
        <v>708</v>
      </c>
      <c r="B3382" t="s">
        <v>709</v>
      </c>
      <c r="C3382" t="s">
        <v>723</v>
      </c>
      <c r="D3382" t="str">
        <f t="shared" si="52"/>
        <v>11</v>
      </c>
      <c r="E3382" t="s">
        <v>327</v>
      </c>
      <c r="F3382" t="s">
        <v>371</v>
      </c>
      <c r="G3382" s="5">
        <v>8</v>
      </c>
    </row>
    <row r="3383" spans="1:7" x14ac:dyDescent="0.2">
      <c r="A3383" t="s">
        <v>708</v>
      </c>
      <c r="B3383" t="s">
        <v>709</v>
      </c>
      <c r="C3383" t="s">
        <v>723</v>
      </c>
      <c r="D3383" t="str">
        <f t="shared" si="52"/>
        <v>11</v>
      </c>
      <c r="E3383" t="s">
        <v>328</v>
      </c>
      <c r="F3383" t="s">
        <v>371</v>
      </c>
      <c r="G3383" s="5">
        <v>100</v>
      </c>
    </row>
    <row r="3384" spans="1:7" x14ac:dyDescent="0.2">
      <c r="A3384" t="s">
        <v>708</v>
      </c>
      <c r="B3384" t="s">
        <v>709</v>
      </c>
      <c r="C3384" t="s">
        <v>723</v>
      </c>
      <c r="D3384" t="str">
        <f t="shared" si="52"/>
        <v>11</v>
      </c>
      <c r="E3384" t="s">
        <v>360</v>
      </c>
      <c r="F3384" t="s">
        <v>371</v>
      </c>
      <c r="G3384" s="5">
        <v>3</v>
      </c>
    </row>
    <row r="3385" spans="1:7" x14ac:dyDescent="0.2">
      <c r="A3385" t="s">
        <v>708</v>
      </c>
      <c r="B3385" t="s">
        <v>709</v>
      </c>
      <c r="C3385" t="s">
        <v>723</v>
      </c>
      <c r="D3385" t="str">
        <f t="shared" si="52"/>
        <v>11</v>
      </c>
      <c r="E3385" t="s">
        <v>330</v>
      </c>
      <c r="F3385" t="s">
        <v>371</v>
      </c>
      <c r="G3385" s="5">
        <v>45</v>
      </c>
    </row>
    <row r="3386" spans="1:7" x14ac:dyDescent="0.2">
      <c r="A3386" t="s">
        <v>708</v>
      </c>
      <c r="B3386" t="s">
        <v>709</v>
      </c>
      <c r="C3386" t="s">
        <v>723</v>
      </c>
      <c r="D3386" t="str">
        <f t="shared" si="52"/>
        <v>11</v>
      </c>
      <c r="E3386" t="s">
        <v>331</v>
      </c>
      <c r="F3386" t="s">
        <v>371</v>
      </c>
      <c r="G3386" s="5">
        <v>25</v>
      </c>
    </row>
    <row r="3387" spans="1:7" x14ac:dyDescent="0.2">
      <c r="A3387" t="s">
        <v>708</v>
      </c>
      <c r="B3387" t="s">
        <v>709</v>
      </c>
      <c r="C3387" t="s">
        <v>723</v>
      </c>
      <c r="D3387" t="str">
        <f t="shared" si="52"/>
        <v>11</v>
      </c>
      <c r="E3387" t="s">
        <v>333</v>
      </c>
      <c r="F3387" t="s">
        <v>371</v>
      </c>
      <c r="G3387" s="5">
        <v>10</v>
      </c>
    </row>
    <row r="3388" spans="1:7" x14ac:dyDescent="0.2">
      <c r="A3388" t="s">
        <v>708</v>
      </c>
      <c r="B3388" t="s">
        <v>709</v>
      </c>
      <c r="C3388" t="s">
        <v>723</v>
      </c>
      <c r="D3388" t="str">
        <f t="shared" si="52"/>
        <v>11</v>
      </c>
      <c r="E3388" t="s">
        <v>334</v>
      </c>
      <c r="F3388" t="s">
        <v>371</v>
      </c>
      <c r="G3388" s="5">
        <v>5</v>
      </c>
    </row>
    <row r="3389" spans="1:7" x14ac:dyDescent="0.2">
      <c r="A3389" t="s">
        <v>708</v>
      </c>
      <c r="B3389" t="s">
        <v>709</v>
      </c>
      <c r="C3389" t="s">
        <v>723</v>
      </c>
      <c r="D3389" t="str">
        <f t="shared" si="52"/>
        <v>11</v>
      </c>
      <c r="E3389" t="s">
        <v>474</v>
      </c>
      <c r="F3389" t="s">
        <v>371</v>
      </c>
      <c r="G3389" s="5">
        <v>8</v>
      </c>
    </row>
    <row r="3390" spans="1:7" x14ac:dyDescent="0.2">
      <c r="A3390" t="s">
        <v>708</v>
      </c>
      <c r="B3390" t="s">
        <v>709</v>
      </c>
      <c r="C3390" t="s">
        <v>723</v>
      </c>
      <c r="D3390" t="str">
        <f t="shared" si="52"/>
        <v>11</v>
      </c>
      <c r="E3390" t="s">
        <v>347</v>
      </c>
      <c r="F3390" t="s">
        <v>371</v>
      </c>
      <c r="G3390" s="5">
        <v>340</v>
      </c>
    </row>
    <row r="3391" spans="1:7" x14ac:dyDescent="0.2">
      <c r="A3391" t="s">
        <v>708</v>
      </c>
      <c r="B3391" t="s">
        <v>709</v>
      </c>
      <c r="C3391" t="s">
        <v>723</v>
      </c>
      <c r="D3391" t="str">
        <f t="shared" si="52"/>
        <v>11</v>
      </c>
      <c r="E3391" t="s">
        <v>335</v>
      </c>
      <c r="F3391" t="s">
        <v>371</v>
      </c>
      <c r="G3391" s="5">
        <v>60</v>
      </c>
    </row>
    <row r="3392" spans="1:7" x14ac:dyDescent="0.2">
      <c r="A3392" t="s">
        <v>708</v>
      </c>
      <c r="B3392" t="s">
        <v>709</v>
      </c>
      <c r="C3392" t="s">
        <v>723</v>
      </c>
      <c r="D3392" t="str">
        <f t="shared" si="52"/>
        <v>12</v>
      </c>
      <c r="E3392" t="s">
        <v>336</v>
      </c>
      <c r="F3392" t="s">
        <v>371</v>
      </c>
      <c r="G3392" s="5">
        <v>30</v>
      </c>
    </row>
    <row r="3393" spans="1:7" x14ac:dyDescent="0.2">
      <c r="A3393" t="s">
        <v>708</v>
      </c>
      <c r="B3393" t="s">
        <v>709</v>
      </c>
      <c r="C3393" t="s">
        <v>723</v>
      </c>
      <c r="D3393" t="str">
        <f t="shared" si="52"/>
        <v>12</v>
      </c>
      <c r="E3393" t="s">
        <v>720</v>
      </c>
      <c r="F3393" t="s">
        <v>371</v>
      </c>
      <c r="G3393" s="5">
        <v>372</v>
      </c>
    </row>
    <row r="3394" spans="1:7" x14ac:dyDescent="0.2">
      <c r="A3394" t="s">
        <v>708</v>
      </c>
      <c r="B3394" t="s">
        <v>709</v>
      </c>
      <c r="C3394" t="s">
        <v>723</v>
      </c>
      <c r="D3394" t="str">
        <f t="shared" si="52"/>
        <v>14</v>
      </c>
      <c r="E3394" t="s">
        <v>482</v>
      </c>
      <c r="F3394" t="s">
        <v>371</v>
      </c>
      <c r="G3394" s="5">
        <v>1492</v>
      </c>
    </row>
    <row r="3395" spans="1:7" x14ac:dyDescent="0.2">
      <c r="A3395" t="s">
        <v>708</v>
      </c>
      <c r="B3395" t="s">
        <v>709</v>
      </c>
      <c r="C3395" t="s">
        <v>723</v>
      </c>
      <c r="D3395" t="str">
        <f t="shared" ref="D3395:D3458" si="53">LEFT(E3395,2)</f>
        <v>14</v>
      </c>
      <c r="E3395" t="s">
        <v>337</v>
      </c>
      <c r="F3395" t="s">
        <v>371</v>
      </c>
      <c r="G3395" s="5">
        <v>80</v>
      </c>
    </row>
    <row r="3396" spans="1:7" x14ac:dyDescent="0.2">
      <c r="A3396" t="s">
        <v>708</v>
      </c>
      <c r="B3396" t="s">
        <v>709</v>
      </c>
      <c r="C3396" t="s">
        <v>723</v>
      </c>
      <c r="D3396" t="str">
        <f t="shared" si="53"/>
        <v>16</v>
      </c>
      <c r="E3396" t="s">
        <v>443</v>
      </c>
      <c r="F3396" t="s">
        <v>371</v>
      </c>
      <c r="G3396" s="5">
        <v>-170</v>
      </c>
    </row>
    <row r="3397" spans="1:7" x14ac:dyDescent="0.2">
      <c r="A3397" t="s">
        <v>708</v>
      </c>
      <c r="B3397" t="s">
        <v>709</v>
      </c>
      <c r="C3397" t="s">
        <v>723</v>
      </c>
      <c r="D3397" t="str">
        <f t="shared" si="53"/>
        <v>16</v>
      </c>
      <c r="E3397" t="s">
        <v>382</v>
      </c>
      <c r="F3397" t="s">
        <v>371</v>
      </c>
      <c r="G3397" s="5">
        <v>-60</v>
      </c>
    </row>
    <row r="3398" spans="1:7" x14ac:dyDescent="0.2">
      <c r="A3398" t="s">
        <v>708</v>
      </c>
      <c r="B3398" t="s">
        <v>709</v>
      </c>
      <c r="C3398" t="s">
        <v>723</v>
      </c>
      <c r="D3398" t="str">
        <f t="shared" si="53"/>
        <v>17</v>
      </c>
      <c r="E3398" t="s">
        <v>525</v>
      </c>
      <c r="F3398" t="s">
        <v>371</v>
      </c>
      <c r="G3398" s="5">
        <v>-630</v>
      </c>
    </row>
    <row r="3399" spans="1:7" x14ac:dyDescent="0.2">
      <c r="A3399" t="s">
        <v>708</v>
      </c>
      <c r="B3399" t="s">
        <v>709</v>
      </c>
      <c r="C3399" t="s">
        <v>723</v>
      </c>
      <c r="D3399" t="str">
        <f t="shared" si="53"/>
        <v>17</v>
      </c>
      <c r="E3399" t="s">
        <v>339</v>
      </c>
      <c r="F3399" t="s">
        <v>371</v>
      </c>
      <c r="G3399" s="5">
        <v>-80</v>
      </c>
    </row>
    <row r="3400" spans="1:7" x14ac:dyDescent="0.2">
      <c r="A3400" t="s">
        <v>708</v>
      </c>
      <c r="B3400" t="s">
        <v>709</v>
      </c>
      <c r="C3400" t="s">
        <v>723</v>
      </c>
      <c r="D3400" t="str">
        <f t="shared" si="53"/>
        <v>17</v>
      </c>
      <c r="E3400" t="s">
        <v>355</v>
      </c>
      <c r="F3400" t="s">
        <v>371</v>
      </c>
      <c r="G3400" s="5">
        <v>-3075</v>
      </c>
    </row>
    <row r="3401" spans="1:7" x14ac:dyDescent="0.2">
      <c r="A3401" t="s">
        <v>708</v>
      </c>
      <c r="B3401" t="s">
        <v>709</v>
      </c>
      <c r="C3401" t="s">
        <v>724</v>
      </c>
      <c r="D3401" t="str">
        <f t="shared" si="53"/>
        <v>10</v>
      </c>
      <c r="E3401" t="s">
        <v>394</v>
      </c>
      <c r="F3401" t="s">
        <v>371</v>
      </c>
      <c r="G3401" s="5">
        <v>20</v>
      </c>
    </row>
    <row r="3402" spans="1:7" x14ac:dyDescent="0.2">
      <c r="A3402" t="s">
        <v>708</v>
      </c>
      <c r="B3402" t="s">
        <v>709</v>
      </c>
      <c r="C3402" t="s">
        <v>724</v>
      </c>
      <c r="D3402" t="str">
        <f t="shared" si="53"/>
        <v>10</v>
      </c>
      <c r="E3402" t="s">
        <v>324</v>
      </c>
      <c r="F3402" t="s">
        <v>371</v>
      </c>
      <c r="G3402" s="5">
        <v>3</v>
      </c>
    </row>
    <row r="3403" spans="1:7" x14ac:dyDescent="0.2">
      <c r="A3403" t="s">
        <v>708</v>
      </c>
      <c r="B3403" t="s">
        <v>709</v>
      </c>
      <c r="C3403" t="s">
        <v>724</v>
      </c>
      <c r="D3403" t="str">
        <f t="shared" si="53"/>
        <v>10</v>
      </c>
      <c r="E3403" t="s">
        <v>326</v>
      </c>
      <c r="F3403" t="s">
        <v>371</v>
      </c>
      <c r="G3403" s="5">
        <v>3</v>
      </c>
    </row>
    <row r="3404" spans="1:7" x14ac:dyDescent="0.2">
      <c r="A3404" t="s">
        <v>708</v>
      </c>
      <c r="B3404" t="s">
        <v>709</v>
      </c>
      <c r="C3404" t="s">
        <v>724</v>
      </c>
      <c r="D3404" t="str">
        <f t="shared" si="53"/>
        <v>11</v>
      </c>
      <c r="E3404" t="s">
        <v>328</v>
      </c>
      <c r="F3404" t="s">
        <v>371</v>
      </c>
      <c r="G3404" s="5">
        <v>7</v>
      </c>
    </row>
    <row r="3405" spans="1:7" x14ac:dyDescent="0.2">
      <c r="A3405" t="s">
        <v>708</v>
      </c>
      <c r="B3405" t="s">
        <v>709</v>
      </c>
      <c r="C3405" t="s">
        <v>724</v>
      </c>
      <c r="D3405" t="str">
        <f t="shared" si="53"/>
        <v>11</v>
      </c>
      <c r="E3405" t="s">
        <v>329</v>
      </c>
      <c r="F3405" t="s">
        <v>371</v>
      </c>
      <c r="G3405" s="5">
        <v>10</v>
      </c>
    </row>
    <row r="3406" spans="1:7" x14ac:dyDescent="0.2">
      <c r="A3406" t="s">
        <v>708</v>
      </c>
      <c r="B3406" t="s">
        <v>709</v>
      </c>
      <c r="C3406" t="s">
        <v>724</v>
      </c>
      <c r="D3406" t="str">
        <f t="shared" si="53"/>
        <v>11</v>
      </c>
      <c r="E3406" t="s">
        <v>335</v>
      </c>
      <c r="F3406" t="s">
        <v>371</v>
      </c>
      <c r="G3406" s="5">
        <v>88</v>
      </c>
    </row>
    <row r="3407" spans="1:7" x14ac:dyDescent="0.2">
      <c r="A3407" t="s">
        <v>708</v>
      </c>
      <c r="B3407" t="s">
        <v>709</v>
      </c>
      <c r="C3407" t="s">
        <v>724</v>
      </c>
      <c r="D3407" t="str">
        <f t="shared" si="53"/>
        <v>12</v>
      </c>
      <c r="E3407" t="s">
        <v>361</v>
      </c>
      <c r="F3407" t="s">
        <v>371</v>
      </c>
      <c r="G3407" s="5">
        <v>170</v>
      </c>
    </row>
    <row r="3408" spans="1:7" x14ac:dyDescent="0.2">
      <c r="A3408" t="s">
        <v>708</v>
      </c>
      <c r="B3408" t="s">
        <v>709</v>
      </c>
      <c r="C3408" t="s">
        <v>724</v>
      </c>
      <c r="D3408" t="str">
        <f t="shared" si="53"/>
        <v>13</v>
      </c>
      <c r="E3408" t="s">
        <v>714</v>
      </c>
      <c r="F3408" t="s">
        <v>371</v>
      </c>
      <c r="G3408" s="5">
        <v>11500</v>
      </c>
    </row>
    <row r="3409" spans="1:7" x14ac:dyDescent="0.2">
      <c r="A3409" t="s">
        <v>708</v>
      </c>
      <c r="B3409" t="s">
        <v>709</v>
      </c>
      <c r="C3409" t="s">
        <v>724</v>
      </c>
      <c r="D3409" t="str">
        <f t="shared" si="53"/>
        <v>14</v>
      </c>
      <c r="E3409" t="s">
        <v>337</v>
      </c>
      <c r="F3409" t="s">
        <v>371</v>
      </c>
      <c r="G3409" s="5">
        <v>25</v>
      </c>
    </row>
    <row r="3410" spans="1:7" x14ac:dyDescent="0.2">
      <c r="A3410" t="s">
        <v>708</v>
      </c>
      <c r="B3410" t="s">
        <v>709</v>
      </c>
      <c r="C3410" t="s">
        <v>724</v>
      </c>
      <c r="D3410" t="str">
        <f t="shared" si="53"/>
        <v>17</v>
      </c>
      <c r="E3410" t="s">
        <v>525</v>
      </c>
      <c r="F3410" t="s">
        <v>371</v>
      </c>
      <c r="G3410" s="5">
        <v>-350</v>
      </c>
    </row>
    <row r="3411" spans="1:7" x14ac:dyDescent="0.2">
      <c r="A3411" t="s">
        <v>708</v>
      </c>
      <c r="B3411" t="s">
        <v>709</v>
      </c>
      <c r="C3411" t="s">
        <v>724</v>
      </c>
      <c r="D3411" t="str">
        <f t="shared" si="53"/>
        <v>17</v>
      </c>
      <c r="E3411" t="s">
        <v>339</v>
      </c>
      <c r="F3411" t="s">
        <v>371</v>
      </c>
      <c r="G3411" s="5">
        <v>-25</v>
      </c>
    </row>
    <row r="3412" spans="1:7" x14ac:dyDescent="0.2">
      <c r="A3412" t="s">
        <v>708</v>
      </c>
      <c r="B3412" t="s">
        <v>709</v>
      </c>
      <c r="C3412" t="s">
        <v>725</v>
      </c>
      <c r="D3412" t="str">
        <f t="shared" si="53"/>
        <v>14</v>
      </c>
      <c r="E3412" t="s">
        <v>482</v>
      </c>
      <c r="F3412" t="s">
        <v>371</v>
      </c>
      <c r="G3412" s="5">
        <v>3370</v>
      </c>
    </row>
    <row r="3413" spans="1:7" x14ac:dyDescent="0.2">
      <c r="A3413" t="s">
        <v>708</v>
      </c>
      <c r="B3413" t="s">
        <v>709</v>
      </c>
      <c r="C3413" t="s">
        <v>726</v>
      </c>
      <c r="D3413" t="str">
        <f t="shared" si="53"/>
        <v>10</v>
      </c>
      <c r="E3413" t="s">
        <v>320</v>
      </c>
      <c r="F3413" t="s">
        <v>373</v>
      </c>
      <c r="G3413" s="5">
        <v>2737</v>
      </c>
    </row>
    <row r="3414" spans="1:7" x14ac:dyDescent="0.2">
      <c r="A3414" t="s">
        <v>708</v>
      </c>
      <c r="B3414" t="s">
        <v>709</v>
      </c>
      <c r="C3414" t="s">
        <v>726</v>
      </c>
      <c r="D3414" t="str">
        <f t="shared" si="53"/>
        <v>10</v>
      </c>
      <c r="E3414" t="s">
        <v>403</v>
      </c>
      <c r="F3414" t="s">
        <v>456</v>
      </c>
      <c r="G3414" s="5">
        <v>100</v>
      </c>
    </row>
    <row r="3415" spans="1:7" x14ac:dyDescent="0.2">
      <c r="A3415" t="s">
        <v>708</v>
      </c>
      <c r="B3415" t="s">
        <v>709</v>
      </c>
      <c r="C3415" t="s">
        <v>726</v>
      </c>
      <c r="D3415" t="str">
        <f t="shared" si="53"/>
        <v>10</v>
      </c>
      <c r="E3415" t="s">
        <v>403</v>
      </c>
      <c r="F3415" t="s">
        <v>373</v>
      </c>
      <c r="G3415" s="5">
        <v>240</v>
      </c>
    </row>
    <row r="3416" spans="1:7" x14ac:dyDescent="0.2">
      <c r="A3416" t="s">
        <v>708</v>
      </c>
      <c r="B3416" t="s">
        <v>709</v>
      </c>
      <c r="C3416" t="s">
        <v>726</v>
      </c>
      <c r="D3416" t="str">
        <f t="shared" si="53"/>
        <v>10</v>
      </c>
      <c r="E3416" t="s">
        <v>593</v>
      </c>
      <c r="F3416" t="s">
        <v>456</v>
      </c>
      <c r="G3416" s="5">
        <v>600</v>
      </c>
    </row>
    <row r="3417" spans="1:7" x14ac:dyDescent="0.2">
      <c r="A3417" t="s">
        <v>708</v>
      </c>
      <c r="B3417" t="s">
        <v>709</v>
      </c>
      <c r="C3417" t="s">
        <v>726</v>
      </c>
      <c r="D3417" t="str">
        <f t="shared" si="53"/>
        <v>10</v>
      </c>
      <c r="E3417" t="s">
        <v>593</v>
      </c>
      <c r="F3417" t="s">
        <v>373</v>
      </c>
      <c r="G3417" s="5">
        <v>420</v>
      </c>
    </row>
    <row r="3418" spans="1:7" x14ac:dyDescent="0.2">
      <c r="A3418" t="s">
        <v>708</v>
      </c>
      <c r="B3418" t="s">
        <v>709</v>
      </c>
      <c r="C3418" t="s">
        <v>726</v>
      </c>
      <c r="D3418" t="str">
        <f t="shared" si="53"/>
        <v>10</v>
      </c>
      <c r="E3418" t="s">
        <v>437</v>
      </c>
      <c r="F3418" t="s">
        <v>373</v>
      </c>
      <c r="G3418" s="5">
        <v>250</v>
      </c>
    </row>
    <row r="3419" spans="1:7" x14ac:dyDescent="0.2">
      <c r="A3419" t="s">
        <v>708</v>
      </c>
      <c r="B3419" t="s">
        <v>709</v>
      </c>
      <c r="C3419" t="s">
        <v>726</v>
      </c>
      <c r="D3419" t="str">
        <f t="shared" si="53"/>
        <v>10</v>
      </c>
      <c r="E3419" t="s">
        <v>324</v>
      </c>
      <c r="F3419" t="s">
        <v>456</v>
      </c>
      <c r="G3419" s="5">
        <v>112</v>
      </c>
    </row>
    <row r="3420" spans="1:7" x14ac:dyDescent="0.2">
      <c r="A3420" t="s">
        <v>708</v>
      </c>
      <c r="B3420" t="s">
        <v>709</v>
      </c>
      <c r="C3420" t="s">
        <v>726</v>
      </c>
      <c r="D3420" t="str">
        <f t="shared" si="53"/>
        <v>10</v>
      </c>
      <c r="E3420" t="s">
        <v>324</v>
      </c>
      <c r="F3420" t="s">
        <v>371</v>
      </c>
      <c r="G3420" s="5">
        <v>-41</v>
      </c>
    </row>
    <row r="3421" spans="1:7" x14ac:dyDescent="0.2">
      <c r="A3421" t="s">
        <v>708</v>
      </c>
      <c r="B3421" t="s">
        <v>709</v>
      </c>
      <c r="C3421" t="s">
        <v>726</v>
      </c>
      <c r="D3421" t="str">
        <f t="shared" si="53"/>
        <v>10</v>
      </c>
      <c r="E3421" t="s">
        <v>324</v>
      </c>
      <c r="F3421" t="s">
        <v>373</v>
      </c>
      <c r="G3421" s="5">
        <v>584</v>
      </c>
    </row>
    <row r="3422" spans="1:7" x14ac:dyDescent="0.2">
      <c r="A3422" t="s">
        <v>708</v>
      </c>
      <c r="B3422" t="s">
        <v>709</v>
      </c>
      <c r="C3422" t="s">
        <v>726</v>
      </c>
      <c r="D3422" t="str">
        <f t="shared" si="53"/>
        <v>10</v>
      </c>
      <c r="E3422" t="s">
        <v>326</v>
      </c>
      <c r="F3422" t="s">
        <v>456</v>
      </c>
      <c r="G3422" s="5">
        <v>114</v>
      </c>
    </row>
    <row r="3423" spans="1:7" x14ac:dyDescent="0.2">
      <c r="A3423" t="s">
        <v>708</v>
      </c>
      <c r="B3423" t="s">
        <v>709</v>
      </c>
      <c r="C3423" t="s">
        <v>726</v>
      </c>
      <c r="D3423" t="str">
        <f t="shared" si="53"/>
        <v>10</v>
      </c>
      <c r="E3423" t="s">
        <v>326</v>
      </c>
      <c r="F3423" t="s">
        <v>371</v>
      </c>
      <c r="G3423" s="5">
        <v>-6</v>
      </c>
    </row>
    <row r="3424" spans="1:7" x14ac:dyDescent="0.2">
      <c r="A3424" t="s">
        <v>708</v>
      </c>
      <c r="B3424" t="s">
        <v>709</v>
      </c>
      <c r="C3424" t="s">
        <v>726</v>
      </c>
      <c r="D3424" t="str">
        <f t="shared" si="53"/>
        <v>10</v>
      </c>
      <c r="E3424" t="s">
        <v>326</v>
      </c>
      <c r="F3424" t="s">
        <v>373</v>
      </c>
      <c r="G3424" s="5">
        <v>597</v>
      </c>
    </row>
    <row r="3425" spans="1:7" x14ac:dyDescent="0.2">
      <c r="A3425" t="s">
        <v>708</v>
      </c>
      <c r="B3425" t="s">
        <v>709</v>
      </c>
      <c r="C3425" t="s">
        <v>726</v>
      </c>
      <c r="D3425" t="str">
        <f t="shared" si="53"/>
        <v>11</v>
      </c>
      <c r="E3425" t="s">
        <v>328</v>
      </c>
      <c r="F3425" t="s">
        <v>373</v>
      </c>
      <c r="G3425" s="5">
        <v>80</v>
      </c>
    </row>
    <row r="3426" spans="1:7" x14ac:dyDescent="0.2">
      <c r="A3426" t="s">
        <v>708</v>
      </c>
      <c r="B3426" t="s">
        <v>709</v>
      </c>
      <c r="C3426" t="s">
        <v>726</v>
      </c>
      <c r="D3426" t="str">
        <f t="shared" si="53"/>
        <v>11</v>
      </c>
      <c r="E3426" t="s">
        <v>330</v>
      </c>
      <c r="F3426" t="s">
        <v>371</v>
      </c>
      <c r="G3426" s="5">
        <v>20</v>
      </c>
    </row>
    <row r="3427" spans="1:7" x14ac:dyDescent="0.2">
      <c r="A3427" t="s">
        <v>708</v>
      </c>
      <c r="B3427" t="s">
        <v>709</v>
      </c>
      <c r="C3427" t="s">
        <v>726</v>
      </c>
      <c r="D3427" t="str">
        <f t="shared" si="53"/>
        <v>12</v>
      </c>
      <c r="E3427" t="s">
        <v>720</v>
      </c>
      <c r="F3427" t="s">
        <v>456</v>
      </c>
      <c r="G3427" s="5">
        <v>350</v>
      </c>
    </row>
    <row r="3428" spans="1:7" x14ac:dyDescent="0.2">
      <c r="A3428" t="s">
        <v>708</v>
      </c>
      <c r="B3428" t="s">
        <v>709</v>
      </c>
      <c r="C3428" t="s">
        <v>726</v>
      </c>
      <c r="D3428" t="str">
        <f t="shared" si="53"/>
        <v>12</v>
      </c>
      <c r="E3428" t="s">
        <v>720</v>
      </c>
      <c r="F3428" t="s">
        <v>373</v>
      </c>
      <c r="G3428" s="5">
        <v>400</v>
      </c>
    </row>
    <row r="3429" spans="1:7" x14ac:dyDescent="0.2">
      <c r="A3429" t="s">
        <v>708</v>
      </c>
      <c r="B3429" t="s">
        <v>709</v>
      </c>
      <c r="C3429" t="s">
        <v>726</v>
      </c>
      <c r="D3429" t="str">
        <f t="shared" si="53"/>
        <v>14</v>
      </c>
      <c r="E3429" t="s">
        <v>337</v>
      </c>
      <c r="F3429" t="s">
        <v>373</v>
      </c>
      <c r="G3429" s="5">
        <v>20</v>
      </c>
    </row>
    <row r="3430" spans="1:7" x14ac:dyDescent="0.2">
      <c r="A3430" t="s">
        <v>708</v>
      </c>
      <c r="B3430" t="s">
        <v>709</v>
      </c>
      <c r="C3430" t="s">
        <v>726</v>
      </c>
      <c r="D3430" t="str">
        <f t="shared" si="53"/>
        <v>17</v>
      </c>
      <c r="E3430" t="s">
        <v>339</v>
      </c>
      <c r="F3430" t="s">
        <v>373</v>
      </c>
      <c r="G3430" s="5">
        <v>-20</v>
      </c>
    </row>
    <row r="3431" spans="1:7" x14ac:dyDescent="0.2">
      <c r="A3431" t="s">
        <v>727</v>
      </c>
      <c r="B3431" t="s">
        <v>728</v>
      </c>
      <c r="C3431" t="s">
        <v>729</v>
      </c>
      <c r="D3431" t="str">
        <f t="shared" si="53"/>
        <v>10</v>
      </c>
      <c r="E3431" t="s">
        <v>320</v>
      </c>
      <c r="F3431" t="s">
        <v>414</v>
      </c>
      <c r="G3431" s="5">
        <v>2400</v>
      </c>
    </row>
    <row r="3432" spans="1:7" x14ac:dyDescent="0.2">
      <c r="A3432" t="s">
        <v>727</v>
      </c>
      <c r="B3432" t="s">
        <v>728</v>
      </c>
      <c r="C3432" t="s">
        <v>729</v>
      </c>
      <c r="D3432" t="str">
        <f t="shared" si="53"/>
        <v>10</v>
      </c>
      <c r="E3432" t="s">
        <v>394</v>
      </c>
      <c r="F3432" t="s">
        <v>414</v>
      </c>
      <c r="G3432" s="5">
        <v>50</v>
      </c>
    </row>
    <row r="3433" spans="1:7" x14ac:dyDescent="0.2">
      <c r="A3433" t="s">
        <v>727</v>
      </c>
      <c r="B3433" t="s">
        <v>728</v>
      </c>
      <c r="C3433" t="s">
        <v>729</v>
      </c>
      <c r="D3433" t="str">
        <f t="shared" si="53"/>
        <v>10</v>
      </c>
      <c r="E3433" t="s">
        <v>324</v>
      </c>
      <c r="F3433" t="s">
        <v>414</v>
      </c>
      <c r="G3433" s="5">
        <v>384</v>
      </c>
    </row>
    <row r="3434" spans="1:7" x14ac:dyDescent="0.2">
      <c r="A3434" t="s">
        <v>727</v>
      </c>
      <c r="B3434" t="s">
        <v>728</v>
      </c>
      <c r="C3434" t="s">
        <v>729</v>
      </c>
      <c r="D3434" t="str">
        <f t="shared" si="53"/>
        <v>10</v>
      </c>
      <c r="E3434" t="s">
        <v>326</v>
      </c>
      <c r="F3434" t="s">
        <v>414</v>
      </c>
      <c r="G3434" s="5">
        <v>393</v>
      </c>
    </row>
    <row r="3435" spans="1:7" x14ac:dyDescent="0.2">
      <c r="A3435" t="s">
        <v>727</v>
      </c>
      <c r="B3435" t="s">
        <v>728</v>
      </c>
      <c r="C3435" t="s">
        <v>729</v>
      </c>
      <c r="D3435" t="str">
        <f t="shared" si="53"/>
        <v>11</v>
      </c>
      <c r="E3435" t="s">
        <v>344</v>
      </c>
      <c r="F3435" t="s">
        <v>414</v>
      </c>
      <c r="G3435" s="5">
        <v>100</v>
      </c>
    </row>
    <row r="3436" spans="1:7" x14ac:dyDescent="0.2">
      <c r="A3436" t="s">
        <v>727</v>
      </c>
      <c r="B3436" t="s">
        <v>728</v>
      </c>
      <c r="C3436" t="s">
        <v>729</v>
      </c>
      <c r="D3436" t="str">
        <f t="shared" si="53"/>
        <v>11</v>
      </c>
      <c r="E3436" t="s">
        <v>405</v>
      </c>
      <c r="F3436" t="s">
        <v>414</v>
      </c>
      <c r="G3436" s="5">
        <v>25</v>
      </c>
    </row>
    <row r="3437" spans="1:7" x14ac:dyDescent="0.2">
      <c r="A3437" t="s">
        <v>727</v>
      </c>
      <c r="B3437" t="s">
        <v>728</v>
      </c>
      <c r="C3437" t="s">
        <v>729</v>
      </c>
      <c r="D3437" t="str">
        <f t="shared" si="53"/>
        <v>11</v>
      </c>
      <c r="E3437" t="s">
        <v>327</v>
      </c>
      <c r="F3437" t="s">
        <v>414</v>
      </c>
      <c r="G3437" s="5">
        <v>25</v>
      </c>
    </row>
    <row r="3438" spans="1:7" x14ac:dyDescent="0.2">
      <c r="A3438" t="s">
        <v>727</v>
      </c>
      <c r="B3438" t="s">
        <v>728</v>
      </c>
      <c r="C3438" t="s">
        <v>729</v>
      </c>
      <c r="D3438" t="str">
        <f t="shared" si="53"/>
        <v>11</v>
      </c>
      <c r="E3438" t="s">
        <v>328</v>
      </c>
      <c r="F3438" t="s">
        <v>414</v>
      </c>
      <c r="G3438" s="5">
        <v>120</v>
      </c>
    </row>
    <row r="3439" spans="1:7" x14ac:dyDescent="0.2">
      <c r="A3439" t="s">
        <v>727</v>
      </c>
      <c r="B3439" t="s">
        <v>728</v>
      </c>
      <c r="C3439" t="s">
        <v>729</v>
      </c>
      <c r="D3439" t="str">
        <f t="shared" si="53"/>
        <v>11</v>
      </c>
      <c r="E3439" t="s">
        <v>392</v>
      </c>
      <c r="F3439" t="s">
        <v>414</v>
      </c>
      <c r="G3439" s="5">
        <v>25</v>
      </c>
    </row>
    <row r="3440" spans="1:7" x14ac:dyDescent="0.2">
      <c r="A3440" t="s">
        <v>727</v>
      </c>
      <c r="B3440" t="s">
        <v>728</v>
      </c>
      <c r="C3440" t="s">
        <v>729</v>
      </c>
      <c r="D3440" t="str">
        <f t="shared" si="53"/>
        <v>11</v>
      </c>
      <c r="E3440" t="s">
        <v>576</v>
      </c>
      <c r="F3440" t="s">
        <v>414</v>
      </c>
      <c r="G3440" s="5">
        <v>10</v>
      </c>
    </row>
    <row r="3441" spans="1:7" x14ac:dyDescent="0.2">
      <c r="A3441" t="s">
        <v>727</v>
      </c>
      <c r="B3441" t="s">
        <v>728</v>
      </c>
      <c r="C3441" t="s">
        <v>729</v>
      </c>
      <c r="D3441" t="str">
        <f t="shared" si="53"/>
        <v>11</v>
      </c>
      <c r="E3441" t="s">
        <v>360</v>
      </c>
      <c r="F3441" t="s">
        <v>414</v>
      </c>
      <c r="G3441" s="5">
        <v>70</v>
      </c>
    </row>
    <row r="3442" spans="1:7" x14ac:dyDescent="0.2">
      <c r="A3442" t="s">
        <v>727</v>
      </c>
      <c r="B3442" t="s">
        <v>728</v>
      </c>
      <c r="C3442" t="s">
        <v>729</v>
      </c>
      <c r="D3442" t="str">
        <f t="shared" si="53"/>
        <v>11</v>
      </c>
      <c r="E3442" t="s">
        <v>329</v>
      </c>
      <c r="F3442" t="s">
        <v>414</v>
      </c>
      <c r="G3442" s="5">
        <v>50</v>
      </c>
    </row>
    <row r="3443" spans="1:7" x14ac:dyDescent="0.2">
      <c r="A3443" t="s">
        <v>727</v>
      </c>
      <c r="B3443" t="s">
        <v>728</v>
      </c>
      <c r="C3443" t="s">
        <v>729</v>
      </c>
      <c r="D3443" t="str">
        <f t="shared" si="53"/>
        <v>11</v>
      </c>
      <c r="E3443" t="s">
        <v>330</v>
      </c>
      <c r="F3443" t="s">
        <v>414</v>
      </c>
      <c r="G3443" s="5">
        <v>150</v>
      </c>
    </row>
    <row r="3444" spans="1:7" x14ac:dyDescent="0.2">
      <c r="A3444" t="s">
        <v>727</v>
      </c>
      <c r="B3444" t="s">
        <v>728</v>
      </c>
      <c r="C3444" t="s">
        <v>729</v>
      </c>
      <c r="D3444" t="str">
        <f t="shared" si="53"/>
        <v>11</v>
      </c>
      <c r="E3444" t="s">
        <v>331</v>
      </c>
      <c r="F3444" t="s">
        <v>414</v>
      </c>
      <c r="G3444" s="5">
        <v>75</v>
      </c>
    </row>
    <row r="3445" spans="1:7" x14ac:dyDescent="0.2">
      <c r="A3445" t="s">
        <v>727</v>
      </c>
      <c r="B3445" t="s">
        <v>728</v>
      </c>
      <c r="C3445" t="s">
        <v>729</v>
      </c>
      <c r="D3445" t="str">
        <f t="shared" si="53"/>
        <v>11</v>
      </c>
      <c r="E3445" t="s">
        <v>333</v>
      </c>
      <c r="F3445" t="s">
        <v>414</v>
      </c>
      <c r="G3445" s="5">
        <v>50</v>
      </c>
    </row>
    <row r="3446" spans="1:7" x14ac:dyDescent="0.2">
      <c r="A3446" t="s">
        <v>727</v>
      </c>
      <c r="B3446" t="s">
        <v>728</v>
      </c>
      <c r="C3446" t="s">
        <v>729</v>
      </c>
      <c r="D3446" t="str">
        <f t="shared" si="53"/>
        <v>11</v>
      </c>
      <c r="E3446" t="s">
        <v>474</v>
      </c>
      <c r="F3446" t="s">
        <v>414</v>
      </c>
      <c r="G3446" s="5">
        <v>70</v>
      </c>
    </row>
    <row r="3447" spans="1:7" x14ac:dyDescent="0.2">
      <c r="A3447" t="s">
        <v>727</v>
      </c>
      <c r="B3447" t="s">
        <v>728</v>
      </c>
      <c r="C3447" t="s">
        <v>729</v>
      </c>
      <c r="D3447" t="str">
        <f t="shared" si="53"/>
        <v>11</v>
      </c>
      <c r="E3447" t="s">
        <v>347</v>
      </c>
      <c r="F3447" t="s">
        <v>414</v>
      </c>
      <c r="G3447" s="5">
        <v>700</v>
      </c>
    </row>
    <row r="3448" spans="1:7" x14ac:dyDescent="0.2">
      <c r="A3448" t="s">
        <v>727</v>
      </c>
      <c r="B3448" t="s">
        <v>728</v>
      </c>
      <c r="C3448" t="s">
        <v>729</v>
      </c>
      <c r="D3448" t="str">
        <f t="shared" si="53"/>
        <v>12</v>
      </c>
      <c r="E3448" t="s">
        <v>336</v>
      </c>
      <c r="F3448" t="s">
        <v>414</v>
      </c>
      <c r="G3448" s="5">
        <v>100</v>
      </c>
    </row>
    <row r="3449" spans="1:7" x14ac:dyDescent="0.2">
      <c r="A3449" t="s">
        <v>727</v>
      </c>
      <c r="B3449" t="s">
        <v>728</v>
      </c>
      <c r="C3449" t="s">
        <v>729</v>
      </c>
      <c r="D3449" t="str">
        <f t="shared" si="53"/>
        <v>12</v>
      </c>
      <c r="E3449" t="s">
        <v>502</v>
      </c>
      <c r="F3449" t="s">
        <v>414</v>
      </c>
      <c r="G3449" s="5">
        <v>170</v>
      </c>
    </row>
    <row r="3450" spans="1:7" x14ac:dyDescent="0.2">
      <c r="A3450" t="s">
        <v>727</v>
      </c>
      <c r="B3450" t="s">
        <v>728</v>
      </c>
      <c r="C3450" t="s">
        <v>729</v>
      </c>
      <c r="D3450" t="str">
        <f t="shared" si="53"/>
        <v>12</v>
      </c>
      <c r="E3450" t="s">
        <v>446</v>
      </c>
      <c r="F3450" t="s">
        <v>414</v>
      </c>
      <c r="G3450" s="5">
        <v>170</v>
      </c>
    </row>
    <row r="3451" spans="1:7" x14ac:dyDescent="0.2">
      <c r="A3451" t="s">
        <v>727</v>
      </c>
      <c r="B3451" t="s">
        <v>728</v>
      </c>
      <c r="C3451" t="s">
        <v>729</v>
      </c>
      <c r="D3451" t="str">
        <f t="shared" si="53"/>
        <v>12</v>
      </c>
      <c r="E3451" t="s">
        <v>361</v>
      </c>
      <c r="F3451" t="s">
        <v>414</v>
      </c>
      <c r="G3451" s="5">
        <v>1000</v>
      </c>
    </row>
    <row r="3452" spans="1:7" x14ac:dyDescent="0.2">
      <c r="A3452" t="s">
        <v>727</v>
      </c>
      <c r="B3452" t="s">
        <v>728</v>
      </c>
      <c r="C3452" t="s">
        <v>729</v>
      </c>
      <c r="D3452" t="str">
        <f t="shared" si="53"/>
        <v>13</v>
      </c>
      <c r="E3452" t="s">
        <v>366</v>
      </c>
      <c r="F3452" t="s">
        <v>414</v>
      </c>
      <c r="G3452" s="5">
        <v>1000</v>
      </c>
    </row>
    <row r="3453" spans="1:7" x14ac:dyDescent="0.2">
      <c r="A3453" t="s">
        <v>727</v>
      </c>
      <c r="B3453" t="s">
        <v>728</v>
      </c>
      <c r="C3453" t="s">
        <v>729</v>
      </c>
      <c r="D3453" t="str">
        <f t="shared" si="53"/>
        <v>14</v>
      </c>
      <c r="E3453" t="s">
        <v>337</v>
      </c>
      <c r="F3453" t="s">
        <v>414</v>
      </c>
      <c r="G3453" s="5">
        <v>700</v>
      </c>
    </row>
    <row r="3454" spans="1:7" x14ac:dyDescent="0.2">
      <c r="A3454" t="s">
        <v>727</v>
      </c>
      <c r="B3454" t="s">
        <v>728</v>
      </c>
      <c r="C3454" t="s">
        <v>729</v>
      </c>
      <c r="D3454" t="str">
        <f t="shared" si="53"/>
        <v>14</v>
      </c>
      <c r="E3454" t="s">
        <v>388</v>
      </c>
      <c r="F3454" t="s">
        <v>414</v>
      </c>
      <c r="G3454" s="5">
        <v>200</v>
      </c>
    </row>
    <row r="3455" spans="1:7" x14ac:dyDescent="0.2">
      <c r="A3455" t="s">
        <v>727</v>
      </c>
      <c r="B3455" t="s">
        <v>728</v>
      </c>
      <c r="C3455" t="s">
        <v>729</v>
      </c>
      <c r="D3455" t="str">
        <f t="shared" si="53"/>
        <v>14</v>
      </c>
      <c r="E3455" t="s">
        <v>338</v>
      </c>
      <c r="F3455" t="s">
        <v>414</v>
      </c>
      <c r="G3455" s="5">
        <v>500</v>
      </c>
    </row>
    <row r="3456" spans="1:7" x14ac:dyDescent="0.2">
      <c r="A3456" t="s">
        <v>727</v>
      </c>
      <c r="B3456" t="s">
        <v>728</v>
      </c>
      <c r="C3456" t="s">
        <v>729</v>
      </c>
      <c r="D3456" t="str">
        <f t="shared" si="53"/>
        <v>17</v>
      </c>
      <c r="E3456" t="s">
        <v>339</v>
      </c>
      <c r="F3456" t="s">
        <v>414</v>
      </c>
      <c r="G3456" s="5">
        <v>-700</v>
      </c>
    </row>
    <row r="3457" spans="1:7" x14ac:dyDescent="0.2">
      <c r="A3457" t="s">
        <v>727</v>
      </c>
      <c r="B3457" t="s">
        <v>728</v>
      </c>
      <c r="C3457" t="s">
        <v>729</v>
      </c>
      <c r="D3457" t="str">
        <f t="shared" si="53"/>
        <v>17</v>
      </c>
      <c r="E3457" t="s">
        <v>379</v>
      </c>
      <c r="F3457" t="s">
        <v>414</v>
      </c>
      <c r="G3457" s="5">
        <v>-1500</v>
      </c>
    </row>
    <row r="3458" spans="1:7" x14ac:dyDescent="0.2">
      <c r="A3458" t="s">
        <v>727</v>
      </c>
      <c r="B3458" t="s">
        <v>728</v>
      </c>
      <c r="C3458" t="s">
        <v>729</v>
      </c>
      <c r="D3458" t="str">
        <f t="shared" si="53"/>
        <v>17</v>
      </c>
      <c r="E3458" t="s">
        <v>355</v>
      </c>
      <c r="F3458" t="s">
        <v>414</v>
      </c>
      <c r="G3458" s="5">
        <v>-600</v>
      </c>
    </row>
    <row r="3459" spans="1:7" x14ac:dyDescent="0.2">
      <c r="A3459" t="s">
        <v>727</v>
      </c>
      <c r="B3459" t="s">
        <v>728</v>
      </c>
      <c r="C3459" t="s">
        <v>729</v>
      </c>
      <c r="D3459" t="str">
        <f t="shared" ref="D3459:D3522" si="54">LEFT(E3459,2)</f>
        <v>19</v>
      </c>
      <c r="E3459" t="s">
        <v>475</v>
      </c>
      <c r="F3459" t="s">
        <v>414</v>
      </c>
      <c r="G3459" s="5">
        <v>-5737</v>
      </c>
    </row>
    <row r="3460" spans="1:7" x14ac:dyDescent="0.2">
      <c r="A3460" t="s">
        <v>727</v>
      </c>
      <c r="B3460" t="s">
        <v>728</v>
      </c>
      <c r="C3460" t="s">
        <v>730</v>
      </c>
      <c r="D3460" t="str">
        <f t="shared" si="54"/>
        <v>10</v>
      </c>
      <c r="E3460" t="s">
        <v>320</v>
      </c>
      <c r="F3460" t="s">
        <v>414</v>
      </c>
      <c r="G3460" s="5">
        <v>4363</v>
      </c>
    </row>
    <row r="3461" spans="1:7" x14ac:dyDescent="0.2">
      <c r="A3461" t="s">
        <v>727</v>
      </c>
      <c r="B3461" t="s">
        <v>728</v>
      </c>
      <c r="C3461" t="s">
        <v>730</v>
      </c>
      <c r="D3461" t="str">
        <f t="shared" si="54"/>
        <v>10</v>
      </c>
      <c r="E3461" t="s">
        <v>486</v>
      </c>
      <c r="F3461" t="s">
        <v>414</v>
      </c>
      <c r="G3461" s="5">
        <v>60</v>
      </c>
    </row>
    <row r="3462" spans="1:7" x14ac:dyDescent="0.2">
      <c r="A3462" t="s">
        <v>727</v>
      </c>
      <c r="B3462" t="s">
        <v>728</v>
      </c>
      <c r="C3462" t="s">
        <v>730</v>
      </c>
      <c r="D3462" t="str">
        <f t="shared" si="54"/>
        <v>10</v>
      </c>
      <c r="E3462" t="s">
        <v>403</v>
      </c>
      <c r="F3462" t="s">
        <v>414</v>
      </c>
      <c r="G3462" s="5">
        <v>300</v>
      </c>
    </row>
    <row r="3463" spans="1:7" x14ac:dyDescent="0.2">
      <c r="A3463" t="s">
        <v>727</v>
      </c>
      <c r="B3463" t="s">
        <v>728</v>
      </c>
      <c r="C3463" t="s">
        <v>730</v>
      </c>
      <c r="D3463" t="str">
        <f t="shared" si="54"/>
        <v>10</v>
      </c>
      <c r="E3463" t="s">
        <v>436</v>
      </c>
      <c r="F3463" t="s">
        <v>414</v>
      </c>
      <c r="G3463" s="5">
        <v>10</v>
      </c>
    </row>
    <row r="3464" spans="1:7" x14ac:dyDescent="0.2">
      <c r="A3464" t="s">
        <v>727</v>
      </c>
      <c r="B3464" t="s">
        <v>728</v>
      </c>
      <c r="C3464" t="s">
        <v>730</v>
      </c>
      <c r="D3464" t="str">
        <f t="shared" si="54"/>
        <v>10</v>
      </c>
      <c r="E3464" t="s">
        <v>437</v>
      </c>
      <c r="F3464" t="s">
        <v>414</v>
      </c>
      <c r="G3464" s="5">
        <v>20</v>
      </c>
    </row>
    <row r="3465" spans="1:7" x14ac:dyDescent="0.2">
      <c r="A3465" t="s">
        <v>727</v>
      </c>
      <c r="B3465" t="s">
        <v>728</v>
      </c>
      <c r="C3465" t="s">
        <v>730</v>
      </c>
      <c r="D3465" t="str">
        <f t="shared" si="54"/>
        <v>10</v>
      </c>
      <c r="E3465" t="s">
        <v>324</v>
      </c>
      <c r="F3465" t="s">
        <v>414</v>
      </c>
      <c r="G3465" s="5">
        <v>757</v>
      </c>
    </row>
    <row r="3466" spans="1:7" x14ac:dyDescent="0.2">
      <c r="A3466" t="s">
        <v>727</v>
      </c>
      <c r="B3466" t="s">
        <v>728</v>
      </c>
      <c r="C3466" t="s">
        <v>730</v>
      </c>
      <c r="D3466" t="str">
        <f t="shared" si="54"/>
        <v>10</v>
      </c>
      <c r="E3466" t="s">
        <v>325</v>
      </c>
      <c r="F3466" t="s">
        <v>414</v>
      </c>
      <c r="G3466" s="5">
        <v>7</v>
      </c>
    </row>
    <row r="3467" spans="1:7" x14ac:dyDescent="0.2">
      <c r="A3467" t="s">
        <v>727</v>
      </c>
      <c r="B3467" t="s">
        <v>728</v>
      </c>
      <c r="C3467" t="s">
        <v>730</v>
      </c>
      <c r="D3467" t="str">
        <f t="shared" si="54"/>
        <v>10</v>
      </c>
      <c r="E3467" t="s">
        <v>326</v>
      </c>
      <c r="F3467" t="s">
        <v>414</v>
      </c>
      <c r="G3467" s="5">
        <v>778</v>
      </c>
    </row>
    <row r="3468" spans="1:7" x14ac:dyDescent="0.2">
      <c r="A3468" t="s">
        <v>727</v>
      </c>
      <c r="B3468" t="s">
        <v>728</v>
      </c>
      <c r="C3468" t="s">
        <v>730</v>
      </c>
      <c r="D3468" t="str">
        <f t="shared" si="54"/>
        <v>11</v>
      </c>
      <c r="E3468" t="s">
        <v>344</v>
      </c>
      <c r="F3468" t="s">
        <v>414</v>
      </c>
      <c r="G3468" s="5">
        <v>7</v>
      </c>
    </row>
    <row r="3469" spans="1:7" x14ac:dyDescent="0.2">
      <c r="A3469" t="s">
        <v>727</v>
      </c>
      <c r="B3469" t="s">
        <v>728</v>
      </c>
      <c r="C3469" t="s">
        <v>730</v>
      </c>
      <c r="D3469" t="str">
        <f t="shared" si="54"/>
        <v>11</v>
      </c>
      <c r="E3469" t="s">
        <v>405</v>
      </c>
      <c r="F3469" t="s">
        <v>414</v>
      </c>
      <c r="G3469" s="5">
        <v>2</v>
      </c>
    </row>
    <row r="3470" spans="1:7" x14ac:dyDescent="0.2">
      <c r="A3470" t="s">
        <v>727</v>
      </c>
      <c r="B3470" t="s">
        <v>728</v>
      </c>
      <c r="C3470" t="s">
        <v>730</v>
      </c>
      <c r="D3470" t="str">
        <f t="shared" si="54"/>
        <v>11</v>
      </c>
      <c r="E3470" t="s">
        <v>327</v>
      </c>
      <c r="F3470" t="s">
        <v>414</v>
      </c>
      <c r="G3470" s="5">
        <v>5</v>
      </c>
    </row>
    <row r="3471" spans="1:7" x14ac:dyDescent="0.2">
      <c r="A3471" t="s">
        <v>727</v>
      </c>
      <c r="B3471" t="s">
        <v>728</v>
      </c>
      <c r="C3471" t="s">
        <v>730</v>
      </c>
      <c r="D3471" t="str">
        <f t="shared" si="54"/>
        <v>11</v>
      </c>
      <c r="E3471" t="s">
        <v>328</v>
      </c>
      <c r="F3471" t="s">
        <v>414</v>
      </c>
      <c r="G3471" s="5">
        <v>144</v>
      </c>
    </row>
    <row r="3472" spans="1:7" x14ac:dyDescent="0.2">
      <c r="A3472" t="s">
        <v>727</v>
      </c>
      <c r="B3472" t="s">
        <v>728</v>
      </c>
      <c r="C3472" t="s">
        <v>730</v>
      </c>
      <c r="D3472" t="str">
        <f t="shared" si="54"/>
        <v>11</v>
      </c>
      <c r="E3472" t="s">
        <v>392</v>
      </c>
      <c r="F3472" t="s">
        <v>414</v>
      </c>
      <c r="G3472" s="5">
        <v>12</v>
      </c>
    </row>
    <row r="3473" spans="1:7" x14ac:dyDescent="0.2">
      <c r="A3473" t="s">
        <v>727</v>
      </c>
      <c r="B3473" t="s">
        <v>728</v>
      </c>
      <c r="C3473" t="s">
        <v>730</v>
      </c>
      <c r="D3473" t="str">
        <f t="shared" si="54"/>
        <v>11</v>
      </c>
      <c r="E3473" t="s">
        <v>517</v>
      </c>
      <c r="F3473" t="s">
        <v>414</v>
      </c>
      <c r="G3473" s="5">
        <v>2</v>
      </c>
    </row>
    <row r="3474" spans="1:7" x14ac:dyDescent="0.2">
      <c r="A3474" t="s">
        <v>727</v>
      </c>
      <c r="B3474" t="s">
        <v>728</v>
      </c>
      <c r="C3474" t="s">
        <v>730</v>
      </c>
      <c r="D3474" t="str">
        <f t="shared" si="54"/>
        <v>11</v>
      </c>
      <c r="E3474" t="s">
        <v>576</v>
      </c>
      <c r="F3474" t="s">
        <v>414</v>
      </c>
      <c r="G3474" s="5">
        <v>12</v>
      </c>
    </row>
    <row r="3475" spans="1:7" x14ac:dyDescent="0.2">
      <c r="A3475" t="s">
        <v>727</v>
      </c>
      <c r="B3475" t="s">
        <v>728</v>
      </c>
      <c r="C3475" t="s">
        <v>730</v>
      </c>
      <c r="D3475" t="str">
        <f t="shared" si="54"/>
        <v>11</v>
      </c>
      <c r="E3475" t="s">
        <v>360</v>
      </c>
      <c r="F3475" t="s">
        <v>414</v>
      </c>
      <c r="G3475" s="5">
        <v>50</v>
      </c>
    </row>
    <row r="3476" spans="1:7" x14ac:dyDescent="0.2">
      <c r="A3476" t="s">
        <v>727</v>
      </c>
      <c r="B3476" t="s">
        <v>728</v>
      </c>
      <c r="C3476" t="s">
        <v>730</v>
      </c>
      <c r="D3476" t="str">
        <f t="shared" si="54"/>
        <v>11</v>
      </c>
      <c r="E3476" t="s">
        <v>332</v>
      </c>
      <c r="F3476" t="s">
        <v>414</v>
      </c>
      <c r="G3476" s="5">
        <v>10</v>
      </c>
    </row>
    <row r="3477" spans="1:7" x14ac:dyDescent="0.2">
      <c r="A3477" t="s">
        <v>727</v>
      </c>
      <c r="B3477" t="s">
        <v>728</v>
      </c>
      <c r="C3477" t="s">
        <v>730</v>
      </c>
      <c r="D3477" t="str">
        <f t="shared" si="54"/>
        <v>11</v>
      </c>
      <c r="E3477" t="s">
        <v>333</v>
      </c>
      <c r="F3477" t="s">
        <v>414</v>
      </c>
      <c r="G3477" s="5">
        <v>20</v>
      </c>
    </row>
    <row r="3478" spans="1:7" x14ac:dyDescent="0.2">
      <c r="A3478" t="s">
        <v>727</v>
      </c>
      <c r="B3478" t="s">
        <v>728</v>
      </c>
      <c r="C3478" t="s">
        <v>730</v>
      </c>
      <c r="D3478" t="str">
        <f t="shared" si="54"/>
        <v>11</v>
      </c>
      <c r="E3478" t="s">
        <v>571</v>
      </c>
      <c r="F3478" t="s">
        <v>414</v>
      </c>
      <c r="G3478" s="5">
        <v>15</v>
      </c>
    </row>
    <row r="3479" spans="1:7" x14ac:dyDescent="0.2">
      <c r="A3479" t="s">
        <v>727</v>
      </c>
      <c r="B3479" t="s">
        <v>728</v>
      </c>
      <c r="C3479" t="s">
        <v>730</v>
      </c>
      <c r="D3479" t="str">
        <f t="shared" si="54"/>
        <v>11</v>
      </c>
      <c r="E3479" t="s">
        <v>334</v>
      </c>
      <c r="F3479" t="s">
        <v>414</v>
      </c>
      <c r="G3479" s="5">
        <v>20</v>
      </c>
    </row>
    <row r="3480" spans="1:7" x14ac:dyDescent="0.2">
      <c r="A3480" t="s">
        <v>727</v>
      </c>
      <c r="B3480" t="s">
        <v>728</v>
      </c>
      <c r="C3480" t="s">
        <v>730</v>
      </c>
      <c r="D3480" t="str">
        <f t="shared" si="54"/>
        <v>11</v>
      </c>
      <c r="E3480" t="s">
        <v>474</v>
      </c>
      <c r="F3480" t="s">
        <v>414</v>
      </c>
      <c r="G3480" s="5">
        <v>20</v>
      </c>
    </row>
    <row r="3481" spans="1:7" x14ac:dyDescent="0.2">
      <c r="A3481" t="s">
        <v>727</v>
      </c>
      <c r="B3481" t="s">
        <v>728</v>
      </c>
      <c r="C3481" t="s">
        <v>730</v>
      </c>
      <c r="D3481" t="str">
        <f t="shared" si="54"/>
        <v>11</v>
      </c>
      <c r="E3481" t="s">
        <v>347</v>
      </c>
      <c r="F3481" t="s">
        <v>414</v>
      </c>
      <c r="G3481" s="5">
        <v>130</v>
      </c>
    </row>
    <row r="3482" spans="1:7" x14ac:dyDescent="0.2">
      <c r="A3482" t="s">
        <v>727</v>
      </c>
      <c r="B3482" t="s">
        <v>728</v>
      </c>
      <c r="C3482" t="s">
        <v>730</v>
      </c>
      <c r="D3482" t="str">
        <f t="shared" si="54"/>
        <v>11</v>
      </c>
      <c r="E3482" t="s">
        <v>335</v>
      </c>
      <c r="F3482" t="s">
        <v>414</v>
      </c>
      <c r="G3482" s="5">
        <v>500</v>
      </c>
    </row>
    <row r="3483" spans="1:7" x14ac:dyDescent="0.2">
      <c r="A3483" t="s">
        <v>727</v>
      </c>
      <c r="B3483" t="s">
        <v>728</v>
      </c>
      <c r="C3483" t="s">
        <v>730</v>
      </c>
      <c r="D3483" t="str">
        <f t="shared" si="54"/>
        <v>12</v>
      </c>
      <c r="E3483" t="s">
        <v>336</v>
      </c>
      <c r="F3483" t="s">
        <v>414</v>
      </c>
      <c r="G3483" s="5">
        <v>300</v>
      </c>
    </row>
    <row r="3484" spans="1:7" x14ac:dyDescent="0.2">
      <c r="A3484" t="s">
        <v>727</v>
      </c>
      <c r="B3484" t="s">
        <v>728</v>
      </c>
      <c r="C3484" t="s">
        <v>730</v>
      </c>
      <c r="D3484" t="str">
        <f t="shared" si="54"/>
        <v>12</v>
      </c>
      <c r="E3484" t="s">
        <v>400</v>
      </c>
      <c r="F3484" t="s">
        <v>414</v>
      </c>
      <c r="G3484" s="5">
        <v>66</v>
      </c>
    </row>
    <row r="3485" spans="1:7" x14ac:dyDescent="0.2">
      <c r="A3485" t="s">
        <v>727</v>
      </c>
      <c r="B3485" t="s">
        <v>728</v>
      </c>
      <c r="C3485" t="s">
        <v>730</v>
      </c>
      <c r="D3485" t="str">
        <f t="shared" si="54"/>
        <v>12</v>
      </c>
      <c r="E3485" t="s">
        <v>401</v>
      </c>
      <c r="F3485" t="s">
        <v>414</v>
      </c>
      <c r="G3485" s="5">
        <v>20</v>
      </c>
    </row>
    <row r="3486" spans="1:7" x14ac:dyDescent="0.2">
      <c r="A3486" t="s">
        <v>727</v>
      </c>
      <c r="B3486" t="s">
        <v>728</v>
      </c>
      <c r="C3486" t="s">
        <v>730</v>
      </c>
      <c r="D3486" t="str">
        <f t="shared" si="54"/>
        <v>16</v>
      </c>
      <c r="E3486" t="s">
        <v>567</v>
      </c>
      <c r="F3486" t="s">
        <v>414</v>
      </c>
      <c r="G3486" s="5">
        <v>-2650</v>
      </c>
    </row>
    <row r="3487" spans="1:7" x14ac:dyDescent="0.2">
      <c r="A3487" t="s">
        <v>727</v>
      </c>
      <c r="B3487" t="s">
        <v>728</v>
      </c>
      <c r="C3487" t="s">
        <v>730</v>
      </c>
      <c r="D3487" t="str">
        <f t="shared" si="54"/>
        <v>16</v>
      </c>
      <c r="E3487" t="s">
        <v>536</v>
      </c>
      <c r="F3487" t="s">
        <v>414</v>
      </c>
      <c r="G3487" s="5">
        <v>-2280</v>
      </c>
    </row>
    <row r="3488" spans="1:7" x14ac:dyDescent="0.2">
      <c r="A3488" t="s">
        <v>727</v>
      </c>
      <c r="B3488" t="s">
        <v>728</v>
      </c>
      <c r="C3488" t="s">
        <v>730</v>
      </c>
      <c r="D3488" t="str">
        <f t="shared" si="54"/>
        <v>16</v>
      </c>
      <c r="E3488" t="s">
        <v>731</v>
      </c>
      <c r="F3488" t="s">
        <v>414</v>
      </c>
      <c r="G3488" s="5">
        <v>-1000</v>
      </c>
    </row>
    <row r="3489" spans="1:7" x14ac:dyDescent="0.2">
      <c r="A3489" t="s">
        <v>727</v>
      </c>
      <c r="B3489" t="s">
        <v>728</v>
      </c>
      <c r="C3489" t="s">
        <v>730</v>
      </c>
      <c r="D3489" t="str">
        <f t="shared" si="54"/>
        <v>17</v>
      </c>
      <c r="E3489" t="s">
        <v>363</v>
      </c>
      <c r="F3489" t="s">
        <v>414</v>
      </c>
      <c r="G3489" s="5">
        <v>-400</v>
      </c>
    </row>
    <row r="3490" spans="1:7" x14ac:dyDescent="0.2">
      <c r="A3490" t="s">
        <v>727</v>
      </c>
      <c r="B3490" t="s">
        <v>728</v>
      </c>
      <c r="C3490" t="s">
        <v>732</v>
      </c>
      <c r="D3490" t="str">
        <f t="shared" si="54"/>
        <v>14</v>
      </c>
      <c r="E3490" t="s">
        <v>338</v>
      </c>
      <c r="F3490" t="s">
        <v>374</v>
      </c>
      <c r="G3490" s="5">
        <v>2200</v>
      </c>
    </row>
    <row r="3491" spans="1:7" x14ac:dyDescent="0.2">
      <c r="A3491" t="s">
        <v>727</v>
      </c>
      <c r="B3491" t="s">
        <v>728</v>
      </c>
      <c r="C3491" t="s">
        <v>733</v>
      </c>
      <c r="D3491" t="str">
        <f t="shared" si="54"/>
        <v>14</v>
      </c>
      <c r="E3491" t="s">
        <v>338</v>
      </c>
      <c r="F3491" t="s">
        <v>414</v>
      </c>
      <c r="G3491" s="5">
        <v>2000</v>
      </c>
    </row>
    <row r="3492" spans="1:7" x14ac:dyDescent="0.2">
      <c r="A3492" t="s">
        <v>727</v>
      </c>
      <c r="B3492" t="s">
        <v>728</v>
      </c>
      <c r="C3492" t="s">
        <v>734</v>
      </c>
      <c r="D3492" t="str">
        <f t="shared" si="54"/>
        <v>10</v>
      </c>
      <c r="E3492" t="s">
        <v>320</v>
      </c>
      <c r="F3492" t="s">
        <v>414</v>
      </c>
      <c r="G3492" s="5">
        <v>600</v>
      </c>
    </row>
    <row r="3493" spans="1:7" x14ac:dyDescent="0.2">
      <c r="A3493" t="s">
        <v>727</v>
      </c>
      <c r="B3493" t="s">
        <v>728</v>
      </c>
      <c r="C3493" t="s">
        <v>734</v>
      </c>
      <c r="D3493" t="str">
        <f t="shared" si="54"/>
        <v>10</v>
      </c>
      <c r="E3493" t="s">
        <v>324</v>
      </c>
      <c r="F3493" t="s">
        <v>414</v>
      </c>
      <c r="G3493" s="5">
        <v>96</v>
      </c>
    </row>
    <row r="3494" spans="1:7" x14ac:dyDescent="0.2">
      <c r="A3494" t="s">
        <v>727</v>
      </c>
      <c r="B3494" t="s">
        <v>728</v>
      </c>
      <c r="C3494" t="s">
        <v>734</v>
      </c>
      <c r="D3494" t="str">
        <f t="shared" si="54"/>
        <v>10</v>
      </c>
      <c r="E3494" t="s">
        <v>326</v>
      </c>
      <c r="F3494" t="s">
        <v>414</v>
      </c>
      <c r="G3494" s="5">
        <v>98</v>
      </c>
    </row>
    <row r="3495" spans="1:7" x14ac:dyDescent="0.2">
      <c r="A3495" t="s">
        <v>727</v>
      </c>
      <c r="B3495" t="s">
        <v>728</v>
      </c>
      <c r="C3495" t="s">
        <v>734</v>
      </c>
      <c r="D3495" t="str">
        <f t="shared" si="54"/>
        <v>14</v>
      </c>
      <c r="E3495" t="s">
        <v>338</v>
      </c>
      <c r="F3495" t="s">
        <v>414</v>
      </c>
      <c r="G3495" s="5">
        <v>456</v>
      </c>
    </row>
    <row r="3496" spans="1:7" x14ac:dyDescent="0.2">
      <c r="A3496" t="s">
        <v>727</v>
      </c>
      <c r="B3496" t="s">
        <v>728</v>
      </c>
      <c r="C3496" t="s">
        <v>734</v>
      </c>
      <c r="D3496" t="str">
        <f t="shared" si="54"/>
        <v>17</v>
      </c>
      <c r="E3496" t="s">
        <v>355</v>
      </c>
      <c r="F3496" t="s">
        <v>414</v>
      </c>
      <c r="G3496" s="5">
        <v>-450</v>
      </c>
    </row>
    <row r="3497" spans="1:7" x14ac:dyDescent="0.2">
      <c r="A3497" t="s">
        <v>735</v>
      </c>
      <c r="B3497" t="s">
        <v>736</v>
      </c>
      <c r="C3497" t="s">
        <v>737</v>
      </c>
      <c r="D3497" t="str">
        <f t="shared" si="54"/>
        <v>14</v>
      </c>
      <c r="E3497" t="s">
        <v>738</v>
      </c>
      <c r="F3497" t="s">
        <v>460</v>
      </c>
      <c r="G3497" s="5">
        <v>750</v>
      </c>
    </row>
    <row r="3498" spans="1:7" x14ac:dyDescent="0.2">
      <c r="A3498" t="s">
        <v>735</v>
      </c>
      <c r="B3498" t="s">
        <v>736</v>
      </c>
      <c r="C3498" t="s">
        <v>737</v>
      </c>
      <c r="D3498" t="str">
        <f t="shared" si="54"/>
        <v>14</v>
      </c>
      <c r="E3498" t="s">
        <v>338</v>
      </c>
      <c r="F3498" t="s">
        <v>460</v>
      </c>
      <c r="G3498" s="5">
        <v>-629</v>
      </c>
    </row>
    <row r="3499" spans="1:7" x14ac:dyDescent="0.2">
      <c r="A3499" t="s">
        <v>735</v>
      </c>
      <c r="B3499" t="s">
        <v>736</v>
      </c>
      <c r="C3499" t="s">
        <v>739</v>
      </c>
      <c r="D3499" t="str">
        <f t="shared" si="54"/>
        <v>14</v>
      </c>
      <c r="E3499" t="s">
        <v>738</v>
      </c>
      <c r="F3499" t="s">
        <v>460</v>
      </c>
      <c r="G3499" s="5">
        <v>3630</v>
      </c>
    </row>
    <row r="3500" spans="1:7" x14ac:dyDescent="0.2">
      <c r="A3500" t="s">
        <v>735</v>
      </c>
      <c r="B3500" t="s">
        <v>736</v>
      </c>
      <c r="C3500" t="s">
        <v>740</v>
      </c>
      <c r="D3500" t="str">
        <f t="shared" si="54"/>
        <v>14</v>
      </c>
      <c r="E3500" t="s">
        <v>350</v>
      </c>
      <c r="F3500" t="s">
        <v>741</v>
      </c>
      <c r="G3500" s="5">
        <v>14649</v>
      </c>
    </row>
    <row r="3501" spans="1:7" x14ac:dyDescent="0.2">
      <c r="A3501" t="s">
        <v>735</v>
      </c>
      <c r="B3501" t="s">
        <v>736</v>
      </c>
      <c r="C3501" t="s">
        <v>742</v>
      </c>
      <c r="D3501" t="str">
        <f t="shared" si="54"/>
        <v>14</v>
      </c>
      <c r="E3501" t="s">
        <v>350</v>
      </c>
      <c r="F3501" t="s">
        <v>600</v>
      </c>
      <c r="G3501" s="5">
        <v>1850</v>
      </c>
    </row>
    <row r="3502" spans="1:7" x14ac:dyDescent="0.2">
      <c r="A3502" t="s">
        <v>735</v>
      </c>
      <c r="B3502" t="s">
        <v>736</v>
      </c>
      <c r="C3502" t="s">
        <v>743</v>
      </c>
      <c r="D3502" t="str">
        <f t="shared" si="54"/>
        <v>13</v>
      </c>
      <c r="E3502" t="s">
        <v>451</v>
      </c>
      <c r="F3502" t="s">
        <v>372</v>
      </c>
      <c r="G3502" s="5">
        <v>3219</v>
      </c>
    </row>
    <row r="3503" spans="1:7" x14ac:dyDescent="0.2">
      <c r="A3503" t="s">
        <v>744</v>
      </c>
      <c r="B3503" t="s">
        <v>745</v>
      </c>
      <c r="C3503" t="s">
        <v>746</v>
      </c>
      <c r="D3503" t="str">
        <f t="shared" si="54"/>
        <v>10</v>
      </c>
      <c r="E3503" t="s">
        <v>403</v>
      </c>
      <c r="F3503" t="s">
        <v>352</v>
      </c>
      <c r="G3503" s="5">
        <v>21</v>
      </c>
    </row>
    <row r="3504" spans="1:7" x14ac:dyDescent="0.2">
      <c r="A3504" t="s">
        <v>744</v>
      </c>
      <c r="B3504" t="s">
        <v>745</v>
      </c>
      <c r="C3504" t="s">
        <v>746</v>
      </c>
      <c r="D3504" t="str">
        <f t="shared" si="54"/>
        <v>10</v>
      </c>
      <c r="E3504" t="s">
        <v>436</v>
      </c>
      <c r="F3504" t="s">
        <v>352</v>
      </c>
      <c r="G3504" s="5">
        <v>1</v>
      </c>
    </row>
    <row r="3505" spans="1:7" x14ac:dyDescent="0.2">
      <c r="A3505" t="s">
        <v>744</v>
      </c>
      <c r="B3505" t="s">
        <v>745</v>
      </c>
      <c r="C3505" t="s">
        <v>746</v>
      </c>
      <c r="D3505" t="str">
        <f t="shared" si="54"/>
        <v>10</v>
      </c>
      <c r="E3505" t="s">
        <v>437</v>
      </c>
      <c r="F3505" t="s">
        <v>352</v>
      </c>
      <c r="G3505" s="5">
        <v>9</v>
      </c>
    </row>
    <row r="3506" spans="1:7" x14ac:dyDescent="0.2">
      <c r="A3506" t="s">
        <v>744</v>
      </c>
      <c r="B3506" t="s">
        <v>745</v>
      </c>
      <c r="C3506" t="s">
        <v>746</v>
      </c>
      <c r="D3506" t="str">
        <f t="shared" si="54"/>
        <v>10</v>
      </c>
      <c r="E3506" t="s">
        <v>609</v>
      </c>
      <c r="F3506" t="s">
        <v>352</v>
      </c>
      <c r="G3506" s="5">
        <v>406</v>
      </c>
    </row>
    <row r="3507" spans="1:7" x14ac:dyDescent="0.2">
      <c r="A3507" t="s">
        <v>744</v>
      </c>
      <c r="B3507" t="s">
        <v>745</v>
      </c>
      <c r="C3507" t="s">
        <v>746</v>
      </c>
      <c r="D3507" t="str">
        <f t="shared" si="54"/>
        <v>10</v>
      </c>
      <c r="E3507" t="s">
        <v>324</v>
      </c>
      <c r="F3507" t="s">
        <v>352</v>
      </c>
      <c r="G3507" s="5">
        <v>69</v>
      </c>
    </row>
    <row r="3508" spans="1:7" x14ac:dyDescent="0.2">
      <c r="A3508" t="s">
        <v>744</v>
      </c>
      <c r="B3508" t="s">
        <v>745</v>
      </c>
      <c r="C3508" t="s">
        <v>746</v>
      </c>
      <c r="D3508" t="str">
        <f t="shared" si="54"/>
        <v>10</v>
      </c>
      <c r="E3508" t="s">
        <v>325</v>
      </c>
      <c r="F3508" t="s">
        <v>352</v>
      </c>
      <c r="G3508" s="5">
        <v>2</v>
      </c>
    </row>
    <row r="3509" spans="1:7" x14ac:dyDescent="0.2">
      <c r="A3509" t="s">
        <v>744</v>
      </c>
      <c r="B3509" t="s">
        <v>745</v>
      </c>
      <c r="C3509" t="s">
        <v>746</v>
      </c>
      <c r="D3509" t="str">
        <f t="shared" si="54"/>
        <v>10</v>
      </c>
      <c r="E3509" t="s">
        <v>326</v>
      </c>
      <c r="F3509" t="s">
        <v>352</v>
      </c>
      <c r="G3509" s="5">
        <v>74</v>
      </c>
    </row>
    <row r="3510" spans="1:7" x14ac:dyDescent="0.2">
      <c r="A3510" t="s">
        <v>744</v>
      </c>
      <c r="B3510" t="s">
        <v>745</v>
      </c>
      <c r="C3510" t="s">
        <v>746</v>
      </c>
      <c r="D3510" t="str">
        <f t="shared" si="54"/>
        <v>11</v>
      </c>
      <c r="E3510" t="s">
        <v>344</v>
      </c>
      <c r="F3510" t="s">
        <v>352</v>
      </c>
      <c r="G3510" s="5">
        <v>52</v>
      </c>
    </row>
    <row r="3511" spans="1:7" x14ac:dyDescent="0.2">
      <c r="A3511" t="s">
        <v>744</v>
      </c>
      <c r="B3511" t="s">
        <v>745</v>
      </c>
      <c r="C3511" t="s">
        <v>746</v>
      </c>
      <c r="D3511" t="str">
        <f t="shared" si="54"/>
        <v>11</v>
      </c>
      <c r="E3511" t="s">
        <v>405</v>
      </c>
      <c r="F3511" t="s">
        <v>352</v>
      </c>
      <c r="G3511" s="5">
        <v>6</v>
      </c>
    </row>
    <row r="3512" spans="1:7" x14ac:dyDescent="0.2">
      <c r="A3512" t="s">
        <v>744</v>
      </c>
      <c r="B3512" t="s">
        <v>745</v>
      </c>
      <c r="C3512" t="s">
        <v>746</v>
      </c>
      <c r="D3512" t="str">
        <f t="shared" si="54"/>
        <v>11</v>
      </c>
      <c r="E3512" t="s">
        <v>328</v>
      </c>
      <c r="F3512" t="s">
        <v>352</v>
      </c>
      <c r="G3512" s="5">
        <v>86</v>
      </c>
    </row>
    <row r="3513" spans="1:7" x14ac:dyDescent="0.2">
      <c r="A3513" t="s">
        <v>744</v>
      </c>
      <c r="B3513" t="s">
        <v>745</v>
      </c>
      <c r="C3513" t="s">
        <v>746</v>
      </c>
      <c r="D3513" t="str">
        <f t="shared" si="54"/>
        <v>11</v>
      </c>
      <c r="E3513" t="s">
        <v>576</v>
      </c>
      <c r="F3513" t="s">
        <v>352</v>
      </c>
      <c r="G3513" s="5">
        <v>4</v>
      </c>
    </row>
    <row r="3514" spans="1:7" x14ac:dyDescent="0.2">
      <c r="A3514" t="s">
        <v>744</v>
      </c>
      <c r="B3514" t="s">
        <v>745</v>
      </c>
      <c r="C3514" t="s">
        <v>746</v>
      </c>
      <c r="D3514" t="str">
        <f t="shared" si="54"/>
        <v>11</v>
      </c>
      <c r="E3514" t="s">
        <v>360</v>
      </c>
      <c r="F3514" t="s">
        <v>352</v>
      </c>
      <c r="G3514" s="5">
        <v>1</v>
      </c>
    </row>
    <row r="3515" spans="1:7" x14ac:dyDescent="0.2">
      <c r="A3515" t="s">
        <v>744</v>
      </c>
      <c r="B3515" t="s">
        <v>745</v>
      </c>
      <c r="C3515" t="s">
        <v>746</v>
      </c>
      <c r="D3515" t="str">
        <f t="shared" si="54"/>
        <v>11</v>
      </c>
      <c r="E3515" t="s">
        <v>492</v>
      </c>
      <c r="F3515" t="s">
        <v>352</v>
      </c>
      <c r="G3515" s="5">
        <v>1</v>
      </c>
    </row>
    <row r="3516" spans="1:7" x14ac:dyDescent="0.2">
      <c r="A3516" t="s">
        <v>744</v>
      </c>
      <c r="B3516" t="s">
        <v>745</v>
      </c>
      <c r="C3516" t="s">
        <v>746</v>
      </c>
      <c r="D3516" t="str">
        <f t="shared" si="54"/>
        <v>11</v>
      </c>
      <c r="E3516" t="s">
        <v>571</v>
      </c>
      <c r="F3516" t="s">
        <v>352</v>
      </c>
      <c r="G3516" s="5">
        <v>4</v>
      </c>
    </row>
    <row r="3517" spans="1:7" x14ac:dyDescent="0.2">
      <c r="A3517" t="s">
        <v>744</v>
      </c>
      <c r="B3517" t="s">
        <v>745</v>
      </c>
      <c r="C3517" t="s">
        <v>746</v>
      </c>
      <c r="D3517" t="str">
        <f t="shared" si="54"/>
        <v>11</v>
      </c>
      <c r="E3517" t="s">
        <v>407</v>
      </c>
      <c r="F3517" t="s">
        <v>352</v>
      </c>
      <c r="G3517" s="5">
        <v>19</v>
      </c>
    </row>
    <row r="3518" spans="1:7" x14ac:dyDescent="0.2">
      <c r="A3518" t="s">
        <v>744</v>
      </c>
      <c r="B3518" t="s">
        <v>745</v>
      </c>
      <c r="C3518" t="s">
        <v>746</v>
      </c>
      <c r="D3518" t="str">
        <f t="shared" si="54"/>
        <v>11</v>
      </c>
      <c r="E3518" t="s">
        <v>474</v>
      </c>
      <c r="F3518" t="s">
        <v>352</v>
      </c>
      <c r="G3518" s="5">
        <v>425</v>
      </c>
    </row>
    <row r="3519" spans="1:7" x14ac:dyDescent="0.2">
      <c r="A3519" t="s">
        <v>744</v>
      </c>
      <c r="B3519" t="s">
        <v>745</v>
      </c>
      <c r="C3519" t="s">
        <v>746</v>
      </c>
      <c r="D3519" t="str">
        <f t="shared" si="54"/>
        <v>11</v>
      </c>
      <c r="E3519" t="s">
        <v>335</v>
      </c>
      <c r="F3519" t="s">
        <v>352</v>
      </c>
      <c r="G3519" s="5">
        <v>25</v>
      </c>
    </row>
    <row r="3520" spans="1:7" x14ac:dyDescent="0.2">
      <c r="A3520" t="s">
        <v>744</v>
      </c>
      <c r="B3520" t="s">
        <v>745</v>
      </c>
      <c r="C3520" t="s">
        <v>746</v>
      </c>
      <c r="D3520" t="str">
        <f t="shared" si="54"/>
        <v>11</v>
      </c>
      <c r="E3520" t="s">
        <v>495</v>
      </c>
      <c r="F3520" t="s">
        <v>352</v>
      </c>
      <c r="G3520" s="5">
        <v>9</v>
      </c>
    </row>
    <row r="3521" spans="1:7" x14ac:dyDescent="0.2">
      <c r="A3521" t="s">
        <v>744</v>
      </c>
      <c r="B3521" t="s">
        <v>745</v>
      </c>
      <c r="C3521" t="s">
        <v>746</v>
      </c>
      <c r="D3521" t="str">
        <f t="shared" si="54"/>
        <v>12</v>
      </c>
      <c r="E3521" t="s">
        <v>336</v>
      </c>
      <c r="F3521" t="s">
        <v>352</v>
      </c>
      <c r="G3521" s="5">
        <v>20</v>
      </c>
    </row>
    <row r="3522" spans="1:7" x14ac:dyDescent="0.2">
      <c r="A3522" t="s">
        <v>744</v>
      </c>
      <c r="B3522" t="s">
        <v>745</v>
      </c>
      <c r="C3522" t="s">
        <v>746</v>
      </c>
      <c r="D3522" t="str">
        <f t="shared" si="54"/>
        <v>12</v>
      </c>
      <c r="E3522" t="s">
        <v>400</v>
      </c>
      <c r="F3522" t="s">
        <v>352</v>
      </c>
      <c r="G3522" s="5">
        <v>1</v>
      </c>
    </row>
    <row r="3523" spans="1:7" x14ac:dyDescent="0.2">
      <c r="A3523" t="s">
        <v>744</v>
      </c>
      <c r="B3523" t="s">
        <v>745</v>
      </c>
      <c r="C3523" t="s">
        <v>746</v>
      </c>
      <c r="D3523" t="str">
        <f t="shared" ref="D3523:D3586" si="55">LEFT(E3523,2)</f>
        <v>12</v>
      </c>
      <c r="E3523" t="s">
        <v>503</v>
      </c>
      <c r="F3523" t="s">
        <v>352</v>
      </c>
      <c r="G3523" s="5">
        <v>88</v>
      </c>
    </row>
    <row r="3524" spans="1:7" x14ac:dyDescent="0.2">
      <c r="A3524" t="s">
        <v>744</v>
      </c>
      <c r="B3524" t="s">
        <v>745</v>
      </c>
      <c r="C3524" t="s">
        <v>746</v>
      </c>
      <c r="D3524" t="str">
        <f t="shared" si="55"/>
        <v>12</v>
      </c>
      <c r="E3524" t="s">
        <v>747</v>
      </c>
      <c r="F3524" t="s">
        <v>352</v>
      </c>
      <c r="G3524" s="5">
        <v>57</v>
      </c>
    </row>
    <row r="3525" spans="1:7" x14ac:dyDescent="0.2">
      <c r="A3525" t="s">
        <v>744</v>
      </c>
      <c r="B3525" t="s">
        <v>745</v>
      </c>
      <c r="C3525" t="s">
        <v>746</v>
      </c>
      <c r="D3525" t="str">
        <f t="shared" si="55"/>
        <v>12</v>
      </c>
      <c r="E3525" t="s">
        <v>401</v>
      </c>
      <c r="F3525" t="s">
        <v>352</v>
      </c>
      <c r="G3525" s="5">
        <v>92</v>
      </c>
    </row>
    <row r="3526" spans="1:7" x14ac:dyDescent="0.2">
      <c r="A3526" t="s">
        <v>744</v>
      </c>
      <c r="B3526" t="s">
        <v>745</v>
      </c>
      <c r="C3526" t="s">
        <v>746</v>
      </c>
      <c r="D3526" t="str">
        <f t="shared" si="55"/>
        <v>12</v>
      </c>
      <c r="E3526" t="s">
        <v>572</v>
      </c>
      <c r="F3526" t="s">
        <v>352</v>
      </c>
      <c r="G3526" s="5">
        <v>432</v>
      </c>
    </row>
    <row r="3527" spans="1:7" x14ac:dyDescent="0.2">
      <c r="A3527" t="s">
        <v>744</v>
      </c>
      <c r="B3527" t="s">
        <v>745</v>
      </c>
      <c r="C3527" t="s">
        <v>746</v>
      </c>
      <c r="D3527" t="str">
        <f t="shared" si="55"/>
        <v>12</v>
      </c>
      <c r="E3527" t="s">
        <v>361</v>
      </c>
      <c r="F3527" t="s">
        <v>352</v>
      </c>
      <c r="G3527" s="5">
        <v>14</v>
      </c>
    </row>
    <row r="3528" spans="1:7" x14ac:dyDescent="0.2">
      <c r="A3528" t="s">
        <v>744</v>
      </c>
      <c r="B3528" t="s">
        <v>745</v>
      </c>
      <c r="C3528" t="s">
        <v>746</v>
      </c>
      <c r="D3528" t="str">
        <f t="shared" si="55"/>
        <v>14</v>
      </c>
      <c r="E3528" t="s">
        <v>337</v>
      </c>
      <c r="F3528" t="s">
        <v>352</v>
      </c>
      <c r="G3528" s="5">
        <v>222</v>
      </c>
    </row>
    <row r="3529" spans="1:7" x14ac:dyDescent="0.2">
      <c r="A3529" t="s">
        <v>744</v>
      </c>
      <c r="B3529" t="s">
        <v>745</v>
      </c>
      <c r="C3529" t="s">
        <v>746</v>
      </c>
      <c r="D3529" t="str">
        <f t="shared" si="55"/>
        <v>16</v>
      </c>
      <c r="E3529" t="s">
        <v>731</v>
      </c>
      <c r="F3529" t="s">
        <v>352</v>
      </c>
      <c r="G3529" s="5">
        <v>-1918</v>
      </c>
    </row>
    <row r="3530" spans="1:7" x14ac:dyDescent="0.2">
      <c r="A3530" t="s">
        <v>744</v>
      </c>
      <c r="B3530" t="s">
        <v>745</v>
      </c>
      <c r="C3530" t="s">
        <v>746</v>
      </c>
      <c r="D3530" t="str">
        <f t="shared" si="55"/>
        <v>17</v>
      </c>
      <c r="E3530" t="s">
        <v>339</v>
      </c>
      <c r="F3530" t="s">
        <v>352</v>
      </c>
      <c r="G3530" s="5">
        <v>-222</v>
      </c>
    </row>
    <row r="3531" spans="1:7" x14ac:dyDescent="0.2">
      <c r="A3531" t="s">
        <v>744</v>
      </c>
      <c r="B3531" t="s">
        <v>745</v>
      </c>
      <c r="C3531" t="s">
        <v>748</v>
      </c>
      <c r="D3531" t="str">
        <f t="shared" si="55"/>
        <v>10</v>
      </c>
      <c r="E3531" t="s">
        <v>320</v>
      </c>
      <c r="F3531" t="s">
        <v>352</v>
      </c>
      <c r="G3531" s="5">
        <v>2546</v>
      </c>
    </row>
    <row r="3532" spans="1:7" x14ac:dyDescent="0.2">
      <c r="A3532" t="s">
        <v>744</v>
      </c>
      <c r="B3532" t="s">
        <v>745</v>
      </c>
      <c r="C3532" t="s">
        <v>748</v>
      </c>
      <c r="D3532" t="str">
        <f t="shared" si="55"/>
        <v>10</v>
      </c>
      <c r="E3532" t="s">
        <v>574</v>
      </c>
      <c r="F3532" t="s">
        <v>352</v>
      </c>
      <c r="G3532" s="5">
        <v>9</v>
      </c>
    </row>
    <row r="3533" spans="1:7" x14ac:dyDescent="0.2">
      <c r="A3533" t="s">
        <v>744</v>
      </c>
      <c r="B3533" t="s">
        <v>745</v>
      </c>
      <c r="C3533" t="s">
        <v>748</v>
      </c>
      <c r="D3533" t="str">
        <f t="shared" si="55"/>
        <v>10</v>
      </c>
      <c r="E3533" t="s">
        <v>524</v>
      </c>
      <c r="F3533" t="s">
        <v>352</v>
      </c>
      <c r="G3533" s="5">
        <v>62</v>
      </c>
    </row>
    <row r="3534" spans="1:7" x14ac:dyDescent="0.2">
      <c r="A3534" t="s">
        <v>744</v>
      </c>
      <c r="B3534" t="s">
        <v>745</v>
      </c>
      <c r="C3534" t="s">
        <v>748</v>
      </c>
      <c r="D3534" t="str">
        <f t="shared" si="55"/>
        <v>10</v>
      </c>
      <c r="E3534" t="s">
        <v>575</v>
      </c>
      <c r="F3534" t="s">
        <v>352</v>
      </c>
      <c r="G3534" s="5">
        <v>32</v>
      </c>
    </row>
    <row r="3535" spans="1:7" x14ac:dyDescent="0.2">
      <c r="A3535" t="s">
        <v>744</v>
      </c>
      <c r="B3535" t="s">
        <v>745</v>
      </c>
      <c r="C3535" t="s">
        <v>748</v>
      </c>
      <c r="D3535" t="str">
        <f t="shared" si="55"/>
        <v>10</v>
      </c>
      <c r="E3535" t="s">
        <v>437</v>
      </c>
      <c r="F3535" t="s">
        <v>352</v>
      </c>
      <c r="G3535" s="5">
        <v>47</v>
      </c>
    </row>
    <row r="3536" spans="1:7" x14ac:dyDescent="0.2">
      <c r="A3536" t="s">
        <v>744</v>
      </c>
      <c r="B3536" t="s">
        <v>745</v>
      </c>
      <c r="C3536" t="s">
        <v>748</v>
      </c>
      <c r="D3536" t="str">
        <f t="shared" si="55"/>
        <v>10</v>
      </c>
      <c r="E3536" t="s">
        <v>322</v>
      </c>
      <c r="F3536" t="s">
        <v>352</v>
      </c>
      <c r="G3536" s="5">
        <v>54</v>
      </c>
    </row>
    <row r="3537" spans="1:7" x14ac:dyDescent="0.2">
      <c r="A3537" t="s">
        <v>744</v>
      </c>
      <c r="B3537" t="s">
        <v>745</v>
      </c>
      <c r="C3537" t="s">
        <v>748</v>
      </c>
      <c r="D3537" t="str">
        <f t="shared" si="55"/>
        <v>10</v>
      </c>
      <c r="E3537" t="s">
        <v>667</v>
      </c>
      <c r="F3537" t="s">
        <v>352</v>
      </c>
      <c r="G3537" s="5">
        <v>1</v>
      </c>
    </row>
    <row r="3538" spans="1:7" x14ac:dyDescent="0.2">
      <c r="A3538" t="s">
        <v>744</v>
      </c>
      <c r="B3538" t="s">
        <v>745</v>
      </c>
      <c r="C3538" t="s">
        <v>748</v>
      </c>
      <c r="D3538" t="str">
        <f t="shared" si="55"/>
        <v>10</v>
      </c>
      <c r="E3538" t="s">
        <v>749</v>
      </c>
      <c r="F3538" t="s">
        <v>352</v>
      </c>
      <c r="G3538" s="5">
        <v>1664</v>
      </c>
    </row>
    <row r="3539" spans="1:7" x14ac:dyDescent="0.2">
      <c r="A3539" t="s">
        <v>744</v>
      </c>
      <c r="B3539" t="s">
        <v>745</v>
      </c>
      <c r="C3539" t="s">
        <v>748</v>
      </c>
      <c r="D3539" t="str">
        <f t="shared" si="55"/>
        <v>10</v>
      </c>
      <c r="E3539" t="s">
        <v>324</v>
      </c>
      <c r="F3539" t="s">
        <v>352</v>
      </c>
      <c r="G3539" s="5">
        <v>689</v>
      </c>
    </row>
    <row r="3540" spans="1:7" x14ac:dyDescent="0.2">
      <c r="A3540" t="s">
        <v>744</v>
      </c>
      <c r="B3540" t="s">
        <v>745</v>
      </c>
      <c r="C3540" t="s">
        <v>748</v>
      </c>
      <c r="D3540" t="str">
        <f t="shared" si="55"/>
        <v>10</v>
      </c>
      <c r="E3540" t="s">
        <v>325</v>
      </c>
      <c r="F3540" t="s">
        <v>352</v>
      </c>
      <c r="G3540" s="5">
        <v>6</v>
      </c>
    </row>
    <row r="3541" spans="1:7" x14ac:dyDescent="0.2">
      <c r="A3541" t="s">
        <v>744</v>
      </c>
      <c r="B3541" t="s">
        <v>745</v>
      </c>
      <c r="C3541" t="s">
        <v>748</v>
      </c>
      <c r="D3541" t="str">
        <f t="shared" si="55"/>
        <v>10</v>
      </c>
      <c r="E3541" t="s">
        <v>326</v>
      </c>
      <c r="F3541" t="s">
        <v>352</v>
      </c>
      <c r="G3541" s="5">
        <v>722</v>
      </c>
    </row>
    <row r="3542" spans="1:7" x14ac:dyDescent="0.2">
      <c r="A3542" t="s">
        <v>744</v>
      </c>
      <c r="B3542" t="s">
        <v>745</v>
      </c>
      <c r="C3542" t="s">
        <v>748</v>
      </c>
      <c r="D3542" t="str">
        <f t="shared" si="55"/>
        <v>11</v>
      </c>
      <c r="E3542" t="s">
        <v>491</v>
      </c>
      <c r="F3542" t="s">
        <v>352</v>
      </c>
      <c r="G3542" s="5">
        <v>5</v>
      </c>
    </row>
    <row r="3543" spans="1:7" x14ac:dyDescent="0.2">
      <c r="A3543" t="s">
        <v>744</v>
      </c>
      <c r="B3543" t="s">
        <v>745</v>
      </c>
      <c r="C3543" t="s">
        <v>748</v>
      </c>
      <c r="D3543" t="str">
        <f t="shared" si="55"/>
        <v>11</v>
      </c>
      <c r="E3543" t="s">
        <v>405</v>
      </c>
      <c r="F3543" t="s">
        <v>352</v>
      </c>
      <c r="G3543" s="5">
        <v>24</v>
      </c>
    </row>
    <row r="3544" spans="1:7" x14ac:dyDescent="0.2">
      <c r="A3544" t="s">
        <v>744</v>
      </c>
      <c r="B3544" t="s">
        <v>745</v>
      </c>
      <c r="C3544" t="s">
        <v>748</v>
      </c>
      <c r="D3544" t="str">
        <f t="shared" si="55"/>
        <v>11</v>
      </c>
      <c r="E3544" t="s">
        <v>328</v>
      </c>
      <c r="F3544" t="s">
        <v>352</v>
      </c>
      <c r="G3544" s="5">
        <v>7</v>
      </c>
    </row>
    <row r="3545" spans="1:7" x14ac:dyDescent="0.2">
      <c r="A3545" t="s">
        <v>744</v>
      </c>
      <c r="B3545" t="s">
        <v>745</v>
      </c>
      <c r="C3545" t="s">
        <v>748</v>
      </c>
      <c r="D3545" t="str">
        <f t="shared" si="55"/>
        <v>11</v>
      </c>
      <c r="E3545" t="s">
        <v>392</v>
      </c>
      <c r="F3545" t="s">
        <v>352</v>
      </c>
      <c r="G3545" s="5">
        <v>8</v>
      </c>
    </row>
    <row r="3546" spans="1:7" x14ac:dyDescent="0.2">
      <c r="A3546" t="s">
        <v>744</v>
      </c>
      <c r="B3546" t="s">
        <v>745</v>
      </c>
      <c r="C3546" t="s">
        <v>748</v>
      </c>
      <c r="D3546" t="str">
        <f t="shared" si="55"/>
        <v>11</v>
      </c>
      <c r="E3546" t="s">
        <v>360</v>
      </c>
      <c r="F3546" t="s">
        <v>352</v>
      </c>
      <c r="G3546" s="5">
        <v>1</v>
      </c>
    </row>
    <row r="3547" spans="1:7" x14ac:dyDescent="0.2">
      <c r="A3547" t="s">
        <v>744</v>
      </c>
      <c r="B3547" t="s">
        <v>745</v>
      </c>
      <c r="C3547" t="s">
        <v>748</v>
      </c>
      <c r="D3547" t="str">
        <f t="shared" si="55"/>
        <v>11</v>
      </c>
      <c r="E3547" t="s">
        <v>330</v>
      </c>
      <c r="F3547" t="s">
        <v>352</v>
      </c>
      <c r="G3547" s="5">
        <v>74</v>
      </c>
    </row>
    <row r="3548" spans="1:7" x14ac:dyDescent="0.2">
      <c r="A3548" t="s">
        <v>744</v>
      </c>
      <c r="B3548" t="s">
        <v>745</v>
      </c>
      <c r="C3548" t="s">
        <v>748</v>
      </c>
      <c r="D3548" t="str">
        <f t="shared" si="55"/>
        <v>11</v>
      </c>
      <c r="E3548" t="s">
        <v>331</v>
      </c>
      <c r="F3548" t="s">
        <v>352</v>
      </c>
      <c r="G3548" s="5">
        <v>8</v>
      </c>
    </row>
    <row r="3549" spans="1:7" x14ac:dyDescent="0.2">
      <c r="A3549" t="s">
        <v>744</v>
      </c>
      <c r="B3549" t="s">
        <v>745</v>
      </c>
      <c r="C3549" t="s">
        <v>748</v>
      </c>
      <c r="D3549" t="str">
        <f t="shared" si="55"/>
        <v>11</v>
      </c>
      <c r="E3549" t="s">
        <v>571</v>
      </c>
      <c r="F3549" t="s">
        <v>352</v>
      </c>
      <c r="G3549" s="5">
        <v>8</v>
      </c>
    </row>
    <row r="3550" spans="1:7" x14ac:dyDescent="0.2">
      <c r="A3550" t="s">
        <v>744</v>
      </c>
      <c r="B3550" t="s">
        <v>745</v>
      </c>
      <c r="C3550" t="s">
        <v>748</v>
      </c>
      <c r="D3550" t="str">
        <f t="shared" si="55"/>
        <v>11</v>
      </c>
      <c r="E3550" t="s">
        <v>407</v>
      </c>
      <c r="F3550" t="s">
        <v>352</v>
      </c>
      <c r="G3550" s="5">
        <v>8</v>
      </c>
    </row>
    <row r="3551" spans="1:7" x14ac:dyDescent="0.2">
      <c r="A3551" t="s">
        <v>744</v>
      </c>
      <c r="B3551" t="s">
        <v>745</v>
      </c>
      <c r="C3551" t="s">
        <v>748</v>
      </c>
      <c r="D3551" t="str">
        <f t="shared" si="55"/>
        <v>11</v>
      </c>
      <c r="E3551" t="s">
        <v>334</v>
      </c>
      <c r="F3551" t="s">
        <v>352</v>
      </c>
      <c r="G3551" s="5">
        <v>7</v>
      </c>
    </row>
    <row r="3552" spans="1:7" x14ac:dyDescent="0.2">
      <c r="A3552" t="s">
        <v>744</v>
      </c>
      <c r="B3552" t="s">
        <v>745</v>
      </c>
      <c r="C3552" t="s">
        <v>748</v>
      </c>
      <c r="D3552" t="str">
        <f t="shared" si="55"/>
        <v>11</v>
      </c>
      <c r="E3552" t="s">
        <v>347</v>
      </c>
      <c r="F3552" t="s">
        <v>352</v>
      </c>
      <c r="G3552" s="5">
        <v>641</v>
      </c>
    </row>
    <row r="3553" spans="1:7" x14ac:dyDescent="0.2">
      <c r="A3553" t="s">
        <v>744</v>
      </c>
      <c r="B3553" t="s">
        <v>745</v>
      </c>
      <c r="C3553" t="s">
        <v>748</v>
      </c>
      <c r="D3553" t="str">
        <f t="shared" si="55"/>
        <v>11</v>
      </c>
      <c r="E3553" t="s">
        <v>335</v>
      </c>
      <c r="F3553" t="s">
        <v>352</v>
      </c>
      <c r="G3553" s="5">
        <v>12</v>
      </c>
    </row>
    <row r="3554" spans="1:7" x14ac:dyDescent="0.2">
      <c r="A3554" t="s">
        <v>744</v>
      </c>
      <c r="B3554" t="s">
        <v>745</v>
      </c>
      <c r="C3554" t="s">
        <v>748</v>
      </c>
      <c r="D3554" t="str">
        <f t="shared" si="55"/>
        <v>12</v>
      </c>
      <c r="E3554" t="s">
        <v>400</v>
      </c>
      <c r="F3554" t="s">
        <v>352</v>
      </c>
      <c r="G3554" s="5">
        <v>7</v>
      </c>
    </row>
    <row r="3555" spans="1:7" x14ac:dyDescent="0.2">
      <c r="A3555" t="s">
        <v>744</v>
      </c>
      <c r="B3555" t="s">
        <v>745</v>
      </c>
      <c r="C3555" t="s">
        <v>748</v>
      </c>
      <c r="D3555" t="str">
        <f t="shared" si="55"/>
        <v>12</v>
      </c>
      <c r="E3555" t="s">
        <v>502</v>
      </c>
      <c r="F3555" t="s">
        <v>352</v>
      </c>
      <c r="G3555" s="5">
        <v>5</v>
      </c>
    </row>
    <row r="3556" spans="1:7" x14ac:dyDescent="0.2">
      <c r="A3556" t="s">
        <v>744</v>
      </c>
      <c r="B3556" t="s">
        <v>745</v>
      </c>
      <c r="C3556" t="s">
        <v>748</v>
      </c>
      <c r="D3556" t="str">
        <f t="shared" si="55"/>
        <v>12</v>
      </c>
      <c r="E3556" t="s">
        <v>750</v>
      </c>
      <c r="F3556" t="s">
        <v>352</v>
      </c>
      <c r="G3556" s="5">
        <v>1</v>
      </c>
    </row>
    <row r="3557" spans="1:7" x14ac:dyDescent="0.2">
      <c r="A3557" t="s">
        <v>744</v>
      </c>
      <c r="B3557" t="s">
        <v>745</v>
      </c>
      <c r="C3557" t="s">
        <v>748</v>
      </c>
      <c r="D3557" t="str">
        <f t="shared" si="55"/>
        <v>12</v>
      </c>
      <c r="E3557" t="s">
        <v>747</v>
      </c>
      <c r="F3557" t="s">
        <v>352</v>
      </c>
      <c r="G3557" s="5">
        <v>8</v>
      </c>
    </row>
    <row r="3558" spans="1:7" x14ac:dyDescent="0.2">
      <c r="A3558" t="s">
        <v>744</v>
      </c>
      <c r="B3558" t="s">
        <v>745</v>
      </c>
      <c r="C3558" t="s">
        <v>748</v>
      </c>
      <c r="D3558" t="str">
        <f t="shared" si="55"/>
        <v>12</v>
      </c>
      <c r="E3558" t="s">
        <v>572</v>
      </c>
      <c r="F3558" t="s">
        <v>352</v>
      </c>
      <c r="G3558" s="5">
        <v>41</v>
      </c>
    </row>
    <row r="3559" spans="1:7" x14ac:dyDescent="0.2">
      <c r="A3559" t="s">
        <v>744</v>
      </c>
      <c r="B3559" t="s">
        <v>745</v>
      </c>
      <c r="C3559" t="s">
        <v>748</v>
      </c>
      <c r="D3559" t="str">
        <f t="shared" si="55"/>
        <v>12</v>
      </c>
      <c r="E3559" t="s">
        <v>446</v>
      </c>
      <c r="F3559" t="s">
        <v>352</v>
      </c>
      <c r="G3559" s="5">
        <v>1</v>
      </c>
    </row>
    <row r="3560" spans="1:7" x14ac:dyDescent="0.2">
      <c r="A3560" t="s">
        <v>744</v>
      </c>
      <c r="B3560" t="s">
        <v>745</v>
      </c>
      <c r="C3560" t="s">
        <v>748</v>
      </c>
      <c r="D3560" t="str">
        <f t="shared" si="55"/>
        <v>14</v>
      </c>
      <c r="E3560" t="s">
        <v>337</v>
      </c>
      <c r="F3560" t="s">
        <v>352</v>
      </c>
      <c r="G3560" s="5">
        <v>6</v>
      </c>
    </row>
    <row r="3561" spans="1:7" x14ac:dyDescent="0.2">
      <c r="A3561" t="s">
        <v>744</v>
      </c>
      <c r="B3561" t="s">
        <v>745</v>
      </c>
      <c r="C3561" t="s">
        <v>748</v>
      </c>
      <c r="D3561" t="str">
        <f t="shared" si="55"/>
        <v>16</v>
      </c>
      <c r="E3561" t="s">
        <v>731</v>
      </c>
      <c r="F3561" t="s">
        <v>352</v>
      </c>
      <c r="G3561" s="5">
        <v>-6698</v>
      </c>
    </row>
    <row r="3562" spans="1:7" x14ac:dyDescent="0.2">
      <c r="A3562" t="s">
        <v>744</v>
      </c>
      <c r="B3562" t="s">
        <v>745</v>
      </c>
      <c r="C3562" t="s">
        <v>748</v>
      </c>
      <c r="D3562" t="str">
        <f t="shared" si="55"/>
        <v>17</v>
      </c>
      <c r="E3562" t="s">
        <v>339</v>
      </c>
      <c r="F3562" t="s">
        <v>352</v>
      </c>
      <c r="G3562" s="5">
        <v>-6</v>
      </c>
    </row>
    <row r="3563" spans="1:7" x14ac:dyDescent="0.2">
      <c r="A3563" t="s">
        <v>744</v>
      </c>
      <c r="B3563" t="s">
        <v>745</v>
      </c>
      <c r="C3563" t="s">
        <v>751</v>
      </c>
      <c r="D3563" t="str">
        <f t="shared" si="55"/>
        <v>10</v>
      </c>
      <c r="E3563" t="s">
        <v>437</v>
      </c>
      <c r="F3563" t="s">
        <v>352</v>
      </c>
      <c r="G3563" s="5">
        <v>5</v>
      </c>
    </row>
    <row r="3564" spans="1:7" x14ac:dyDescent="0.2">
      <c r="A3564" t="s">
        <v>744</v>
      </c>
      <c r="B3564" t="s">
        <v>745</v>
      </c>
      <c r="C3564" t="s">
        <v>751</v>
      </c>
      <c r="D3564" t="str">
        <f t="shared" si="55"/>
        <v>10</v>
      </c>
      <c r="E3564" t="s">
        <v>326</v>
      </c>
      <c r="F3564" t="s">
        <v>352</v>
      </c>
      <c r="G3564" s="5">
        <v>8</v>
      </c>
    </row>
    <row r="3565" spans="1:7" x14ac:dyDescent="0.2">
      <c r="A3565" t="s">
        <v>744</v>
      </c>
      <c r="B3565" t="s">
        <v>745</v>
      </c>
      <c r="C3565" t="s">
        <v>751</v>
      </c>
      <c r="D3565" t="str">
        <f t="shared" si="55"/>
        <v>11</v>
      </c>
      <c r="E3565" t="s">
        <v>328</v>
      </c>
      <c r="F3565" t="s">
        <v>352</v>
      </c>
      <c r="G3565" s="5">
        <v>15</v>
      </c>
    </row>
    <row r="3566" spans="1:7" x14ac:dyDescent="0.2">
      <c r="A3566" t="s">
        <v>744</v>
      </c>
      <c r="B3566" t="s">
        <v>745</v>
      </c>
      <c r="C3566" t="s">
        <v>751</v>
      </c>
      <c r="D3566" t="str">
        <f t="shared" si="55"/>
        <v>11</v>
      </c>
      <c r="E3566" t="s">
        <v>517</v>
      </c>
      <c r="F3566" t="s">
        <v>352</v>
      </c>
      <c r="G3566" s="5">
        <v>8</v>
      </c>
    </row>
    <row r="3567" spans="1:7" x14ac:dyDescent="0.2">
      <c r="A3567" t="s">
        <v>744</v>
      </c>
      <c r="B3567" t="s">
        <v>745</v>
      </c>
      <c r="C3567" t="s">
        <v>751</v>
      </c>
      <c r="D3567" t="str">
        <f t="shared" si="55"/>
        <v>11</v>
      </c>
      <c r="E3567" t="s">
        <v>571</v>
      </c>
      <c r="F3567" t="s">
        <v>352</v>
      </c>
      <c r="G3567" s="5">
        <v>937</v>
      </c>
    </row>
    <row r="3568" spans="1:7" x14ac:dyDescent="0.2">
      <c r="A3568" t="s">
        <v>744</v>
      </c>
      <c r="B3568" t="s">
        <v>745</v>
      </c>
      <c r="C3568" t="s">
        <v>751</v>
      </c>
      <c r="D3568" t="str">
        <f t="shared" si="55"/>
        <v>11</v>
      </c>
      <c r="E3568" t="s">
        <v>407</v>
      </c>
      <c r="F3568" t="s">
        <v>352</v>
      </c>
      <c r="G3568" s="5">
        <v>1631</v>
      </c>
    </row>
    <row r="3569" spans="1:7" x14ac:dyDescent="0.2">
      <c r="A3569" t="s">
        <v>744</v>
      </c>
      <c r="B3569" t="s">
        <v>745</v>
      </c>
      <c r="C3569" t="s">
        <v>751</v>
      </c>
      <c r="D3569" t="str">
        <f t="shared" si="55"/>
        <v>11</v>
      </c>
      <c r="E3569" t="s">
        <v>334</v>
      </c>
      <c r="F3569" t="s">
        <v>352</v>
      </c>
      <c r="G3569" s="5">
        <v>2</v>
      </c>
    </row>
    <row r="3570" spans="1:7" x14ac:dyDescent="0.2">
      <c r="A3570" t="s">
        <v>744</v>
      </c>
      <c r="B3570" t="s">
        <v>745</v>
      </c>
      <c r="C3570" t="s">
        <v>751</v>
      </c>
      <c r="D3570" t="str">
        <f t="shared" si="55"/>
        <v>11</v>
      </c>
      <c r="E3570" t="s">
        <v>499</v>
      </c>
      <c r="F3570" t="s">
        <v>352</v>
      </c>
      <c r="G3570" s="5">
        <v>10</v>
      </c>
    </row>
    <row r="3571" spans="1:7" x14ac:dyDescent="0.2">
      <c r="A3571" t="s">
        <v>744</v>
      </c>
      <c r="B3571" t="s">
        <v>745</v>
      </c>
      <c r="C3571" t="s">
        <v>751</v>
      </c>
      <c r="D3571" t="str">
        <f t="shared" si="55"/>
        <v>11</v>
      </c>
      <c r="E3571" t="s">
        <v>347</v>
      </c>
      <c r="F3571" t="s">
        <v>352</v>
      </c>
      <c r="G3571" s="5">
        <v>213</v>
      </c>
    </row>
    <row r="3572" spans="1:7" x14ac:dyDescent="0.2">
      <c r="A3572" t="s">
        <v>744</v>
      </c>
      <c r="B3572" t="s">
        <v>745</v>
      </c>
      <c r="C3572" t="s">
        <v>751</v>
      </c>
      <c r="D3572" t="str">
        <f t="shared" si="55"/>
        <v>11</v>
      </c>
      <c r="E3572" t="s">
        <v>335</v>
      </c>
      <c r="F3572" t="s">
        <v>352</v>
      </c>
      <c r="G3572" s="5">
        <v>137</v>
      </c>
    </row>
    <row r="3573" spans="1:7" x14ac:dyDescent="0.2">
      <c r="A3573" t="s">
        <v>744</v>
      </c>
      <c r="B3573" t="s">
        <v>745</v>
      </c>
      <c r="C3573" t="s">
        <v>751</v>
      </c>
      <c r="D3573" t="str">
        <f t="shared" si="55"/>
        <v>12</v>
      </c>
      <c r="E3573" t="s">
        <v>400</v>
      </c>
      <c r="F3573" t="s">
        <v>352</v>
      </c>
      <c r="G3573" s="5">
        <v>7</v>
      </c>
    </row>
    <row r="3574" spans="1:7" x14ac:dyDescent="0.2">
      <c r="A3574" t="s">
        <v>744</v>
      </c>
      <c r="B3574" t="s">
        <v>745</v>
      </c>
      <c r="C3574" t="s">
        <v>751</v>
      </c>
      <c r="D3574" t="str">
        <f t="shared" si="55"/>
        <v>12</v>
      </c>
      <c r="E3574" t="s">
        <v>503</v>
      </c>
      <c r="F3574" t="s">
        <v>352</v>
      </c>
      <c r="G3574" s="5">
        <v>4</v>
      </c>
    </row>
    <row r="3575" spans="1:7" x14ac:dyDescent="0.2">
      <c r="A3575" t="s">
        <v>744</v>
      </c>
      <c r="B3575" t="s">
        <v>745</v>
      </c>
      <c r="C3575" t="s">
        <v>751</v>
      </c>
      <c r="D3575" t="str">
        <f t="shared" si="55"/>
        <v>12</v>
      </c>
      <c r="E3575" t="s">
        <v>752</v>
      </c>
      <c r="F3575" t="s">
        <v>352</v>
      </c>
      <c r="G3575" s="5">
        <v>91</v>
      </c>
    </row>
    <row r="3576" spans="1:7" x14ac:dyDescent="0.2">
      <c r="A3576" t="s">
        <v>744</v>
      </c>
      <c r="B3576" t="s">
        <v>745</v>
      </c>
      <c r="C3576" t="s">
        <v>751</v>
      </c>
      <c r="D3576" t="str">
        <f t="shared" si="55"/>
        <v>12</v>
      </c>
      <c r="E3576" t="s">
        <v>750</v>
      </c>
      <c r="F3576" t="s">
        <v>352</v>
      </c>
      <c r="G3576" s="5">
        <v>35</v>
      </c>
    </row>
    <row r="3577" spans="1:7" x14ac:dyDescent="0.2">
      <c r="A3577" t="s">
        <v>744</v>
      </c>
      <c r="B3577" t="s">
        <v>745</v>
      </c>
      <c r="C3577" t="s">
        <v>751</v>
      </c>
      <c r="D3577" t="str">
        <f t="shared" si="55"/>
        <v>12</v>
      </c>
      <c r="E3577" t="s">
        <v>747</v>
      </c>
      <c r="F3577" t="s">
        <v>352</v>
      </c>
      <c r="G3577" s="5">
        <v>591</v>
      </c>
    </row>
    <row r="3578" spans="1:7" x14ac:dyDescent="0.2">
      <c r="A3578" t="s">
        <v>744</v>
      </c>
      <c r="B3578" t="s">
        <v>745</v>
      </c>
      <c r="C3578" t="s">
        <v>751</v>
      </c>
      <c r="D3578" t="str">
        <f t="shared" si="55"/>
        <v>12</v>
      </c>
      <c r="E3578" t="s">
        <v>401</v>
      </c>
      <c r="F3578" t="s">
        <v>352</v>
      </c>
      <c r="G3578" s="5">
        <v>158</v>
      </c>
    </row>
    <row r="3579" spans="1:7" x14ac:dyDescent="0.2">
      <c r="A3579" t="s">
        <v>744</v>
      </c>
      <c r="B3579" t="s">
        <v>745</v>
      </c>
      <c r="C3579" t="s">
        <v>751</v>
      </c>
      <c r="D3579" t="str">
        <f t="shared" si="55"/>
        <v>12</v>
      </c>
      <c r="E3579" t="s">
        <v>572</v>
      </c>
      <c r="F3579" t="s">
        <v>352</v>
      </c>
      <c r="G3579" s="5">
        <v>132</v>
      </c>
    </row>
    <row r="3580" spans="1:7" x14ac:dyDescent="0.2">
      <c r="A3580" t="s">
        <v>744</v>
      </c>
      <c r="B3580" t="s">
        <v>745</v>
      </c>
      <c r="C3580" t="s">
        <v>751</v>
      </c>
      <c r="D3580" t="str">
        <f t="shared" si="55"/>
        <v>14</v>
      </c>
      <c r="E3580" t="s">
        <v>337</v>
      </c>
      <c r="F3580" t="s">
        <v>352</v>
      </c>
      <c r="G3580" s="5">
        <v>493</v>
      </c>
    </row>
    <row r="3581" spans="1:7" x14ac:dyDescent="0.2">
      <c r="A3581" t="s">
        <v>744</v>
      </c>
      <c r="B3581" t="s">
        <v>745</v>
      </c>
      <c r="C3581" t="s">
        <v>751</v>
      </c>
      <c r="D3581" t="str">
        <f t="shared" si="55"/>
        <v>16</v>
      </c>
      <c r="E3581" t="s">
        <v>731</v>
      </c>
      <c r="F3581" t="s">
        <v>352</v>
      </c>
      <c r="G3581" s="5">
        <v>-3984</v>
      </c>
    </row>
    <row r="3582" spans="1:7" x14ac:dyDescent="0.2">
      <c r="A3582" t="s">
        <v>744</v>
      </c>
      <c r="B3582" t="s">
        <v>745</v>
      </c>
      <c r="C3582" t="s">
        <v>751</v>
      </c>
      <c r="D3582" t="str">
        <f t="shared" si="55"/>
        <v>17</v>
      </c>
      <c r="E3582" t="s">
        <v>339</v>
      </c>
      <c r="F3582" t="s">
        <v>352</v>
      </c>
      <c r="G3582" s="5">
        <v>-493</v>
      </c>
    </row>
    <row r="3583" spans="1:7" x14ac:dyDescent="0.2">
      <c r="A3583" t="s">
        <v>744</v>
      </c>
      <c r="B3583" t="s">
        <v>745</v>
      </c>
      <c r="C3583" t="s">
        <v>753</v>
      </c>
      <c r="D3583" t="str">
        <f t="shared" si="55"/>
        <v>10</v>
      </c>
      <c r="E3583" t="s">
        <v>320</v>
      </c>
      <c r="F3583" t="s">
        <v>352</v>
      </c>
      <c r="G3583" s="5">
        <v>2341</v>
      </c>
    </row>
    <row r="3584" spans="1:7" x14ac:dyDescent="0.2">
      <c r="A3584" t="s">
        <v>744</v>
      </c>
      <c r="B3584" t="s">
        <v>745</v>
      </c>
      <c r="C3584" t="s">
        <v>753</v>
      </c>
      <c r="D3584" t="str">
        <f t="shared" si="55"/>
        <v>10</v>
      </c>
      <c r="E3584" t="s">
        <v>486</v>
      </c>
      <c r="F3584" t="s">
        <v>352</v>
      </c>
      <c r="G3584" s="5">
        <v>138</v>
      </c>
    </row>
    <row r="3585" spans="1:7" x14ac:dyDescent="0.2">
      <c r="A3585" t="s">
        <v>744</v>
      </c>
      <c r="B3585" t="s">
        <v>745</v>
      </c>
      <c r="C3585" t="s">
        <v>753</v>
      </c>
      <c r="D3585" t="str">
        <f t="shared" si="55"/>
        <v>10</v>
      </c>
      <c r="E3585" t="s">
        <v>575</v>
      </c>
      <c r="F3585" t="s">
        <v>352</v>
      </c>
      <c r="G3585" s="5">
        <v>11</v>
      </c>
    </row>
    <row r="3586" spans="1:7" x14ac:dyDescent="0.2">
      <c r="A3586" t="s">
        <v>744</v>
      </c>
      <c r="B3586" t="s">
        <v>745</v>
      </c>
      <c r="C3586" t="s">
        <v>753</v>
      </c>
      <c r="D3586" t="str">
        <f t="shared" si="55"/>
        <v>10</v>
      </c>
      <c r="E3586" t="s">
        <v>437</v>
      </c>
      <c r="F3586" t="s">
        <v>352</v>
      </c>
      <c r="G3586" s="5">
        <v>17</v>
      </c>
    </row>
    <row r="3587" spans="1:7" x14ac:dyDescent="0.2">
      <c r="A3587" t="s">
        <v>744</v>
      </c>
      <c r="B3587" t="s">
        <v>745</v>
      </c>
      <c r="C3587" t="s">
        <v>753</v>
      </c>
      <c r="D3587" t="str">
        <f t="shared" ref="D3587:D3650" si="56">LEFT(E3587,2)</f>
        <v>10</v>
      </c>
      <c r="E3587" t="s">
        <v>322</v>
      </c>
      <c r="F3587" t="s">
        <v>352</v>
      </c>
      <c r="G3587" s="5">
        <v>16</v>
      </c>
    </row>
    <row r="3588" spans="1:7" x14ac:dyDescent="0.2">
      <c r="A3588" t="s">
        <v>744</v>
      </c>
      <c r="B3588" t="s">
        <v>745</v>
      </c>
      <c r="C3588" t="s">
        <v>753</v>
      </c>
      <c r="D3588" t="str">
        <f t="shared" si="56"/>
        <v>10</v>
      </c>
      <c r="E3588" t="s">
        <v>324</v>
      </c>
      <c r="F3588" t="s">
        <v>352</v>
      </c>
      <c r="G3588" s="5">
        <v>416</v>
      </c>
    </row>
    <row r="3589" spans="1:7" x14ac:dyDescent="0.2">
      <c r="A3589" t="s">
        <v>744</v>
      </c>
      <c r="B3589" t="s">
        <v>745</v>
      </c>
      <c r="C3589" t="s">
        <v>753</v>
      </c>
      <c r="D3589" t="str">
        <f t="shared" si="56"/>
        <v>10</v>
      </c>
      <c r="E3589" t="s">
        <v>325</v>
      </c>
      <c r="F3589" t="s">
        <v>352</v>
      </c>
      <c r="G3589" s="5">
        <v>5</v>
      </c>
    </row>
    <row r="3590" spans="1:7" x14ac:dyDescent="0.2">
      <c r="A3590" t="s">
        <v>744</v>
      </c>
      <c r="B3590" t="s">
        <v>745</v>
      </c>
      <c r="C3590" t="s">
        <v>753</v>
      </c>
      <c r="D3590" t="str">
        <f t="shared" si="56"/>
        <v>10</v>
      </c>
      <c r="E3590" t="s">
        <v>326</v>
      </c>
      <c r="F3590" t="s">
        <v>352</v>
      </c>
      <c r="G3590" s="5">
        <v>461</v>
      </c>
    </row>
    <row r="3591" spans="1:7" x14ac:dyDescent="0.2">
      <c r="A3591" t="s">
        <v>744</v>
      </c>
      <c r="B3591" t="s">
        <v>745</v>
      </c>
      <c r="C3591" t="s">
        <v>753</v>
      </c>
      <c r="D3591" t="str">
        <f t="shared" si="56"/>
        <v>11</v>
      </c>
      <c r="E3591" t="s">
        <v>328</v>
      </c>
      <c r="F3591" t="s">
        <v>352</v>
      </c>
      <c r="G3591" s="5">
        <v>50</v>
      </c>
    </row>
    <row r="3592" spans="1:7" x14ac:dyDescent="0.2">
      <c r="A3592" t="s">
        <v>744</v>
      </c>
      <c r="B3592" t="s">
        <v>745</v>
      </c>
      <c r="C3592" t="s">
        <v>753</v>
      </c>
      <c r="D3592" t="str">
        <f t="shared" si="56"/>
        <v>11</v>
      </c>
      <c r="E3592" t="s">
        <v>517</v>
      </c>
      <c r="F3592" t="s">
        <v>352</v>
      </c>
      <c r="G3592" s="5">
        <v>12</v>
      </c>
    </row>
    <row r="3593" spans="1:7" x14ac:dyDescent="0.2">
      <c r="A3593" t="s">
        <v>744</v>
      </c>
      <c r="B3593" t="s">
        <v>745</v>
      </c>
      <c r="C3593" t="s">
        <v>753</v>
      </c>
      <c r="D3593" t="str">
        <f t="shared" si="56"/>
        <v>11</v>
      </c>
      <c r="E3593" t="s">
        <v>332</v>
      </c>
      <c r="F3593" t="s">
        <v>352</v>
      </c>
      <c r="G3593" s="5">
        <v>1</v>
      </c>
    </row>
    <row r="3594" spans="1:7" x14ac:dyDescent="0.2">
      <c r="A3594" t="s">
        <v>744</v>
      </c>
      <c r="B3594" t="s">
        <v>745</v>
      </c>
      <c r="C3594" t="s">
        <v>753</v>
      </c>
      <c r="D3594" t="str">
        <f t="shared" si="56"/>
        <v>11</v>
      </c>
      <c r="E3594" t="s">
        <v>571</v>
      </c>
      <c r="F3594" t="s">
        <v>352</v>
      </c>
      <c r="G3594" s="5">
        <v>9</v>
      </c>
    </row>
    <row r="3595" spans="1:7" x14ac:dyDescent="0.2">
      <c r="A3595" t="s">
        <v>744</v>
      </c>
      <c r="B3595" t="s">
        <v>745</v>
      </c>
      <c r="C3595" t="s">
        <v>753</v>
      </c>
      <c r="D3595" t="str">
        <f t="shared" si="56"/>
        <v>11</v>
      </c>
      <c r="E3595" t="s">
        <v>407</v>
      </c>
      <c r="F3595" t="s">
        <v>352</v>
      </c>
      <c r="G3595" s="5">
        <v>14</v>
      </c>
    </row>
    <row r="3596" spans="1:7" x14ac:dyDescent="0.2">
      <c r="A3596" t="s">
        <v>744</v>
      </c>
      <c r="B3596" t="s">
        <v>745</v>
      </c>
      <c r="C3596" t="s">
        <v>753</v>
      </c>
      <c r="D3596" t="str">
        <f t="shared" si="56"/>
        <v>11</v>
      </c>
      <c r="E3596" t="s">
        <v>334</v>
      </c>
      <c r="F3596" t="s">
        <v>352</v>
      </c>
      <c r="G3596" s="5">
        <v>4</v>
      </c>
    </row>
    <row r="3597" spans="1:7" x14ac:dyDescent="0.2">
      <c r="A3597" t="s">
        <v>744</v>
      </c>
      <c r="B3597" t="s">
        <v>745</v>
      </c>
      <c r="C3597" t="s">
        <v>753</v>
      </c>
      <c r="D3597" t="str">
        <f t="shared" si="56"/>
        <v>11</v>
      </c>
      <c r="E3597" t="s">
        <v>347</v>
      </c>
      <c r="F3597" t="s">
        <v>352</v>
      </c>
      <c r="G3597" s="5">
        <v>213</v>
      </c>
    </row>
    <row r="3598" spans="1:7" x14ac:dyDescent="0.2">
      <c r="A3598" t="s">
        <v>744</v>
      </c>
      <c r="B3598" t="s">
        <v>745</v>
      </c>
      <c r="C3598" t="s">
        <v>753</v>
      </c>
      <c r="D3598" t="str">
        <f t="shared" si="56"/>
        <v>11</v>
      </c>
      <c r="E3598" t="s">
        <v>335</v>
      </c>
      <c r="F3598" t="s">
        <v>352</v>
      </c>
      <c r="G3598" s="5">
        <v>92</v>
      </c>
    </row>
    <row r="3599" spans="1:7" x14ac:dyDescent="0.2">
      <c r="A3599" t="s">
        <v>744</v>
      </c>
      <c r="B3599" t="s">
        <v>745</v>
      </c>
      <c r="C3599" t="s">
        <v>753</v>
      </c>
      <c r="D3599" t="str">
        <f t="shared" si="56"/>
        <v>12</v>
      </c>
      <c r="E3599" t="s">
        <v>336</v>
      </c>
      <c r="F3599" t="s">
        <v>352</v>
      </c>
      <c r="G3599" s="5">
        <v>3</v>
      </c>
    </row>
    <row r="3600" spans="1:7" x14ac:dyDescent="0.2">
      <c r="A3600" t="s">
        <v>744</v>
      </c>
      <c r="B3600" t="s">
        <v>745</v>
      </c>
      <c r="C3600" t="s">
        <v>753</v>
      </c>
      <c r="D3600" t="str">
        <f t="shared" si="56"/>
        <v>12</v>
      </c>
      <c r="E3600" t="s">
        <v>747</v>
      </c>
      <c r="F3600" t="s">
        <v>352</v>
      </c>
      <c r="G3600" s="5">
        <v>130</v>
      </c>
    </row>
    <row r="3601" spans="1:7" x14ac:dyDescent="0.2">
      <c r="A3601" t="s">
        <v>744</v>
      </c>
      <c r="B3601" t="s">
        <v>745</v>
      </c>
      <c r="C3601" t="s">
        <v>753</v>
      </c>
      <c r="D3601" t="str">
        <f t="shared" si="56"/>
        <v>12</v>
      </c>
      <c r="E3601" t="s">
        <v>401</v>
      </c>
      <c r="F3601" t="s">
        <v>352</v>
      </c>
      <c r="G3601" s="5">
        <v>38</v>
      </c>
    </row>
    <row r="3602" spans="1:7" x14ac:dyDescent="0.2">
      <c r="A3602" t="s">
        <v>744</v>
      </c>
      <c r="B3602" t="s">
        <v>745</v>
      </c>
      <c r="C3602" t="s">
        <v>753</v>
      </c>
      <c r="D3602" t="str">
        <f t="shared" si="56"/>
        <v>12</v>
      </c>
      <c r="E3602" t="s">
        <v>572</v>
      </c>
      <c r="F3602" t="s">
        <v>352</v>
      </c>
      <c r="G3602" s="5">
        <v>6</v>
      </c>
    </row>
    <row r="3603" spans="1:7" x14ac:dyDescent="0.2">
      <c r="A3603" t="s">
        <v>744</v>
      </c>
      <c r="B3603" t="s">
        <v>745</v>
      </c>
      <c r="C3603" t="s">
        <v>753</v>
      </c>
      <c r="D3603" t="str">
        <f t="shared" si="56"/>
        <v>14</v>
      </c>
      <c r="E3603" t="s">
        <v>337</v>
      </c>
      <c r="F3603" t="s">
        <v>352</v>
      </c>
      <c r="G3603" s="5">
        <v>51</v>
      </c>
    </row>
    <row r="3604" spans="1:7" x14ac:dyDescent="0.2">
      <c r="A3604" t="s">
        <v>744</v>
      </c>
      <c r="B3604" t="s">
        <v>745</v>
      </c>
      <c r="C3604" t="s">
        <v>753</v>
      </c>
      <c r="D3604" t="str">
        <f t="shared" si="56"/>
        <v>16</v>
      </c>
      <c r="E3604" t="s">
        <v>731</v>
      </c>
      <c r="F3604" t="s">
        <v>352</v>
      </c>
      <c r="G3604" s="5">
        <v>-3977</v>
      </c>
    </row>
    <row r="3605" spans="1:7" x14ac:dyDescent="0.2">
      <c r="A3605" t="s">
        <v>744</v>
      </c>
      <c r="B3605" t="s">
        <v>745</v>
      </c>
      <c r="C3605" t="s">
        <v>753</v>
      </c>
      <c r="D3605" t="str">
        <f t="shared" si="56"/>
        <v>17</v>
      </c>
      <c r="E3605" t="s">
        <v>339</v>
      </c>
      <c r="F3605" t="s">
        <v>352</v>
      </c>
      <c r="G3605" s="5">
        <v>-51</v>
      </c>
    </row>
    <row r="3606" spans="1:7" x14ac:dyDescent="0.2">
      <c r="A3606" t="s">
        <v>744</v>
      </c>
      <c r="B3606" t="s">
        <v>745</v>
      </c>
      <c r="C3606" t="s">
        <v>754</v>
      </c>
      <c r="D3606" t="str">
        <f t="shared" si="56"/>
        <v>10</v>
      </c>
      <c r="E3606" t="s">
        <v>320</v>
      </c>
      <c r="F3606" t="s">
        <v>352</v>
      </c>
      <c r="G3606" s="5">
        <v>4610</v>
      </c>
    </row>
    <row r="3607" spans="1:7" x14ac:dyDescent="0.2">
      <c r="A3607" t="s">
        <v>744</v>
      </c>
      <c r="B3607" t="s">
        <v>745</v>
      </c>
      <c r="C3607" t="s">
        <v>754</v>
      </c>
      <c r="D3607" t="str">
        <f t="shared" si="56"/>
        <v>10</v>
      </c>
      <c r="E3607" t="s">
        <v>524</v>
      </c>
      <c r="F3607" t="s">
        <v>352</v>
      </c>
      <c r="G3607" s="5">
        <v>60</v>
      </c>
    </row>
    <row r="3608" spans="1:7" x14ac:dyDescent="0.2">
      <c r="A3608" t="s">
        <v>744</v>
      </c>
      <c r="B3608" t="s">
        <v>745</v>
      </c>
      <c r="C3608" t="s">
        <v>754</v>
      </c>
      <c r="D3608" t="str">
        <f t="shared" si="56"/>
        <v>10</v>
      </c>
      <c r="E3608" t="s">
        <v>575</v>
      </c>
      <c r="F3608" t="s">
        <v>352</v>
      </c>
      <c r="G3608" s="5">
        <v>15</v>
      </c>
    </row>
    <row r="3609" spans="1:7" x14ac:dyDescent="0.2">
      <c r="A3609" t="s">
        <v>744</v>
      </c>
      <c r="B3609" t="s">
        <v>745</v>
      </c>
      <c r="C3609" t="s">
        <v>754</v>
      </c>
      <c r="D3609" t="str">
        <f t="shared" si="56"/>
        <v>10</v>
      </c>
      <c r="E3609" t="s">
        <v>322</v>
      </c>
      <c r="F3609" t="s">
        <v>352</v>
      </c>
      <c r="G3609" s="5">
        <v>20</v>
      </c>
    </row>
    <row r="3610" spans="1:7" x14ac:dyDescent="0.2">
      <c r="A3610" t="s">
        <v>744</v>
      </c>
      <c r="B3610" t="s">
        <v>745</v>
      </c>
      <c r="C3610" t="s">
        <v>754</v>
      </c>
      <c r="D3610" t="str">
        <f t="shared" si="56"/>
        <v>10</v>
      </c>
      <c r="E3610" t="s">
        <v>749</v>
      </c>
      <c r="F3610" t="s">
        <v>352</v>
      </c>
      <c r="G3610" s="5">
        <v>840</v>
      </c>
    </row>
    <row r="3611" spans="1:7" x14ac:dyDescent="0.2">
      <c r="A3611" t="s">
        <v>744</v>
      </c>
      <c r="B3611" t="s">
        <v>745</v>
      </c>
      <c r="C3611" t="s">
        <v>754</v>
      </c>
      <c r="D3611" t="str">
        <f t="shared" si="56"/>
        <v>10</v>
      </c>
      <c r="E3611" t="s">
        <v>324</v>
      </c>
      <c r="F3611" t="s">
        <v>352</v>
      </c>
      <c r="G3611" s="5">
        <v>933</v>
      </c>
    </row>
    <row r="3612" spans="1:7" x14ac:dyDescent="0.2">
      <c r="A3612" t="s">
        <v>744</v>
      </c>
      <c r="B3612" t="s">
        <v>745</v>
      </c>
      <c r="C3612" t="s">
        <v>754</v>
      </c>
      <c r="D3612" t="str">
        <f t="shared" si="56"/>
        <v>10</v>
      </c>
      <c r="E3612" t="s">
        <v>325</v>
      </c>
      <c r="F3612" t="s">
        <v>352</v>
      </c>
      <c r="G3612" s="5">
        <v>10</v>
      </c>
    </row>
    <row r="3613" spans="1:7" x14ac:dyDescent="0.2">
      <c r="A3613" t="s">
        <v>744</v>
      </c>
      <c r="B3613" t="s">
        <v>745</v>
      </c>
      <c r="C3613" t="s">
        <v>754</v>
      </c>
      <c r="D3613" t="str">
        <f t="shared" si="56"/>
        <v>10</v>
      </c>
      <c r="E3613" t="s">
        <v>326</v>
      </c>
      <c r="F3613" t="s">
        <v>352</v>
      </c>
      <c r="G3613" s="5">
        <v>962</v>
      </c>
    </row>
    <row r="3614" spans="1:7" x14ac:dyDescent="0.2">
      <c r="A3614" t="s">
        <v>744</v>
      </c>
      <c r="B3614" t="s">
        <v>745</v>
      </c>
      <c r="C3614" t="s">
        <v>754</v>
      </c>
      <c r="D3614" t="str">
        <f t="shared" si="56"/>
        <v>11</v>
      </c>
      <c r="E3614" t="s">
        <v>405</v>
      </c>
      <c r="F3614" t="s">
        <v>352</v>
      </c>
      <c r="G3614" s="5">
        <v>1</v>
      </c>
    </row>
    <row r="3615" spans="1:7" x14ac:dyDescent="0.2">
      <c r="A3615" t="s">
        <v>744</v>
      </c>
      <c r="B3615" t="s">
        <v>745</v>
      </c>
      <c r="C3615" t="s">
        <v>754</v>
      </c>
      <c r="D3615" t="str">
        <f t="shared" si="56"/>
        <v>11</v>
      </c>
      <c r="E3615" t="s">
        <v>330</v>
      </c>
      <c r="F3615" t="s">
        <v>352</v>
      </c>
      <c r="G3615" s="5">
        <v>23</v>
      </c>
    </row>
    <row r="3616" spans="1:7" x14ac:dyDescent="0.2">
      <c r="A3616" t="s">
        <v>744</v>
      </c>
      <c r="B3616" t="s">
        <v>745</v>
      </c>
      <c r="C3616" t="s">
        <v>754</v>
      </c>
      <c r="D3616" t="str">
        <f t="shared" si="56"/>
        <v>11</v>
      </c>
      <c r="E3616" t="s">
        <v>334</v>
      </c>
      <c r="F3616" t="s">
        <v>352</v>
      </c>
      <c r="G3616" s="5">
        <v>4</v>
      </c>
    </row>
    <row r="3617" spans="1:7" x14ac:dyDescent="0.2">
      <c r="A3617" t="s">
        <v>744</v>
      </c>
      <c r="B3617" t="s">
        <v>745</v>
      </c>
      <c r="C3617" t="s">
        <v>754</v>
      </c>
      <c r="D3617" t="str">
        <f t="shared" si="56"/>
        <v>11</v>
      </c>
      <c r="E3617" t="s">
        <v>335</v>
      </c>
      <c r="F3617" t="s">
        <v>352</v>
      </c>
      <c r="G3617" s="5">
        <v>1</v>
      </c>
    </row>
    <row r="3618" spans="1:7" x14ac:dyDescent="0.2">
      <c r="A3618" t="s">
        <v>744</v>
      </c>
      <c r="B3618" t="s">
        <v>745</v>
      </c>
      <c r="C3618" t="s">
        <v>754</v>
      </c>
      <c r="D3618" t="str">
        <f t="shared" si="56"/>
        <v>12</v>
      </c>
      <c r="E3618" t="s">
        <v>336</v>
      </c>
      <c r="F3618" t="s">
        <v>352</v>
      </c>
      <c r="G3618" s="5">
        <v>2</v>
      </c>
    </row>
    <row r="3619" spans="1:7" x14ac:dyDescent="0.2">
      <c r="A3619" t="s">
        <v>744</v>
      </c>
      <c r="B3619" t="s">
        <v>745</v>
      </c>
      <c r="C3619" t="s">
        <v>754</v>
      </c>
      <c r="D3619" t="str">
        <f t="shared" si="56"/>
        <v>12</v>
      </c>
      <c r="E3619" t="s">
        <v>446</v>
      </c>
      <c r="F3619" t="s">
        <v>352</v>
      </c>
      <c r="G3619" s="5">
        <v>1</v>
      </c>
    </row>
    <row r="3620" spans="1:7" x14ac:dyDescent="0.2">
      <c r="A3620" t="s">
        <v>744</v>
      </c>
      <c r="B3620" t="s">
        <v>745</v>
      </c>
      <c r="C3620" t="s">
        <v>754</v>
      </c>
      <c r="D3620" t="str">
        <f t="shared" si="56"/>
        <v>14</v>
      </c>
      <c r="E3620" t="s">
        <v>337</v>
      </c>
      <c r="F3620" t="s">
        <v>352</v>
      </c>
      <c r="G3620" s="5">
        <v>1</v>
      </c>
    </row>
    <row r="3621" spans="1:7" x14ac:dyDescent="0.2">
      <c r="A3621" t="s">
        <v>744</v>
      </c>
      <c r="B3621" t="s">
        <v>745</v>
      </c>
      <c r="C3621" t="s">
        <v>754</v>
      </c>
      <c r="D3621" t="str">
        <f t="shared" si="56"/>
        <v>16</v>
      </c>
      <c r="E3621" t="s">
        <v>731</v>
      </c>
      <c r="F3621" t="s">
        <v>352</v>
      </c>
      <c r="G3621" s="5">
        <v>1</v>
      </c>
    </row>
    <row r="3622" spans="1:7" x14ac:dyDescent="0.2">
      <c r="A3622" t="s">
        <v>744</v>
      </c>
      <c r="B3622" t="s">
        <v>745</v>
      </c>
      <c r="C3622" t="s">
        <v>754</v>
      </c>
      <c r="D3622" t="str">
        <f t="shared" si="56"/>
        <v>17</v>
      </c>
      <c r="E3622" t="s">
        <v>433</v>
      </c>
      <c r="F3622" t="s">
        <v>352</v>
      </c>
      <c r="G3622" s="5">
        <v>-7483</v>
      </c>
    </row>
    <row r="3623" spans="1:7" x14ac:dyDescent="0.2">
      <c r="A3623" t="s">
        <v>744</v>
      </c>
      <c r="B3623" t="s">
        <v>745</v>
      </c>
      <c r="C3623" t="s">
        <v>754</v>
      </c>
      <c r="D3623" t="str">
        <f t="shared" si="56"/>
        <v>17</v>
      </c>
      <c r="E3623" t="s">
        <v>339</v>
      </c>
      <c r="F3623" t="s">
        <v>352</v>
      </c>
      <c r="G3623" s="5">
        <v>-1</v>
      </c>
    </row>
    <row r="3624" spans="1:7" x14ac:dyDescent="0.2">
      <c r="A3624" t="s">
        <v>744</v>
      </c>
      <c r="B3624" t="s">
        <v>745</v>
      </c>
      <c r="C3624" t="s">
        <v>755</v>
      </c>
      <c r="D3624" t="str">
        <f t="shared" si="56"/>
        <v>10</v>
      </c>
      <c r="E3624" t="s">
        <v>320</v>
      </c>
      <c r="F3624" t="s">
        <v>468</v>
      </c>
      <c r="G3624" s="5">
        <v>193</v>
      </c>
    </row>
    <row r="3625" spans="1:7" x14ac:dyDescent="0.2">
      <c r="A3625" t="s">
        <v>744</v>
      </c>
      <c r="B3625" t="s">
        <v>745</v>
      </c>
      <c r="C3625" t="s">
        <v>755</v>
      </c>
      <c r="D3625" t="str">
        <f t="shared" si="56"/>
        <v>10</v>
      </c>
      <c r="E3625" t="s">
        <v>574</v>
      </c>
      <c r="F3625" t="s">
        <v>468</v>
      </c>
      <c r="G3625" s="5">
        <v>3</v>
      </c>
    </row>
    <row r="3626" spans="1:7" x14ac:dyDescent="0.2">
      <c r="A3626" t="s">
        <v>744</v>
      </c>
      <c r="B3626" t="s">
        <v>745</v>
      </c>
      <c r="C3626" t="s">
        <v>755</v>
      </c>
      <c r="D3626" t="str">
        <f t="shared" si="56"/>
        <v>10</v>
      </c>
      <c r="E3626" t="s">
        <v>575</v>
      </c>
      <c r="F3626" t="s">
        <v>468</v>
      </c>
      <c r="G3626" s="5">
        <v>5</v>
      </c>
    </row>
    <row r="3627" spans="1:7" x14ac:dyDescent="0.2">
      <c r="A3627" t="s">
        <v>744</v>
      </c>
      <c r="B3627" t="s">
        <v>745</v>
      </c>
      <c r="C3627" t="s">
        <v>755</v>
      </c>
      <c r="D3627" t="str">
        <f t="shared" si="56"/>
        <v>10</v>
      </c>
      <c r="E3627" t="s">
        <v>437</v>
      </c>
      <c r="F3627" t="s">
        <v>468</v>
      </c>
      <c r="G3627" s="5">
        <v>25</v>
      </c>
    </row>
    <row r="3628" spans="1:7" x14ac:dyDescent="0.2">
      <c r="A3628" t="s">
        <v>744</v>
      </c>
      <c r="B3628" t="s">
        <v>745</v>
      </c>
      <c r="C3628" t="s">
        <v>755</v>
      </c>
      <c r="D3628" t="str">
        <f t="shared" si="56"/>
        <v>10</v>
      </c>
      <c r="E3628" t="s">
        <v>324</v>
      </c>
      <c r="F3628" t="s">
        <v>468</v>
      </c>
      <c r="G3628" s="5">
        <v>31</v>
      </c>
    </row>
    <row r="3629" spans="1:7" x14ac:dyDescent="0.2">
      <c r="A3629" t="s">
        <v>744</v>
      </c>
      <c r="B3629" t="s">
        <v>745</v>
      </c>
      <c r="C3629" t="s">
        <v>755</v>
      </c>
      <c r="D3629" t="str">
        <f t="shared" si="56"/>
        <v>10</v>
      </c>
      <c r="E3629" t="s">
        <v>325</v>
      </c>
      <c r="F3629" t="s">
        <v>468</v>
      </c>
      <c r="G3629" s="5">
        <v>2</v>
      </c>
    </row>
    <row r="3630" spans="1:7" x14ac:dyDescent="0.2">
      <c r="A3630" t="s">
        <v>744</v>
      </c>
      <c r="B3630" t="s">
        <v>745</v>
      </c>
      <c r="C3630" t="s">
        <v>755</v>
      </c>
      <c r="D3630" t="str">
        <f t="shared" si="56"/>
        <v>10</v>
      </c>
      <c r="E3630" t="s">
        <v>326</v>
      </c>
      <c r="F3630" t="s">
        <v>468</v>
      </c>
      <c r="G3630" s="5">
        <v>32</v>
      </c>
    </row>
    <row r="3631" spans="1:7" x14ac:dyDescent="0.2">
      <c r="A3631" t="s">
        <v>744</v>
      </c>
      <c r="B3631" t="s">
        <v>745</v>
      </c>
      <c r="C3631" t="s">
        <v>755</v>
      </c>
      <c r="D3631" t="str">
        <f t="shared" si="56"/>
        <v>11</v>
      </c>
      <c r="E3631" t="s">
        <v>331</v>
      </c>
      <c r="F3631" t="s">
        <v>468</v>
      </c>
      <c r="G3631" s="5">
        <v>1</v>
      </c>
    </row>
    <row r="3632" spans="1:7" x14ac:dyDescent="0.2">
      <c r="A3632" t="s">
        <v>744</v>
      </c>
      <c r="B3632" t="s">
        <v>745</v>
      </c>
      <c r="C3632" t="s">
        <v>755</v>
      </c>
      <c r="D3632" t="str">
        <f t="shared" si="56"/>
        <v>11</v>
      </c>
      <c r="E3632" t="s">
        <v>334</v>
      </c>
      <c r="F3632" t="s">
        <v>468</v>
      </c>
      <c r="G3632" s="5">
        <v>5</v>
      </c>
    </row>
    <row r="3633" spans="1:7" x14ac:dyDescent="0.2">
      <c r="A3633" t="s">
        <v>744</v>
      </c>
      <c r="B3633" t="s">
        <v>745</v>
      </c>
      <c r="C3633" t="s">
        <v>755</v>
      </c>
      <c r="D3633" t="str">
        <f t="shared" si="56"/>
        <v>12</v>
      </c>
      <c r="E3633" t="s">
        <v>336</v>
      </c>
      <c r="F3633" t="s">
        <v>359</v>
      </c>
      <c r="G3633" s="5">
        <v>248</v>
      </c>
    </row>
    <row r="3634" spans="1:7" x14ac:dyDescent="0.2">
      <c r="A3634" t="s">
        <v>744</v>
      </c>
      <c r="B3634" t="s">
        <v>745</v>
      </c>
      <c r="C3634" t="s">
        <v>755</v>
      </c>
      <c r="D3634" t="str">
        <f t="shared" si="56"/>
        <v>14</v>
      </c>
      <c r="E3634" t="s">
        <v>337</v>
      </c>
      <c r="F3634" t="s">
        <v>468</v>
      </c>
      <c r="G3634" s="5">
        <v>60</v>
      </c>
    </row>
    <row r="3635" spans="1:7" x14ac:dyDescent="0.2">
      <c r="A3635" t="s">
        <v>744</v>
      </c>
      <c r="B3635" t="s">
        <v>745</v>
      </c>
      <c r="C3635" t="s">
        <v>755</v>
      </c>
      <c r="D3635" t="str">
        <f t="shared" si="56"/>
        <v>17</v>
      </c>
      <c r="E3635" t="s">
        <v>339</v>
      </c>
      <c r="F3635" t="s">
        <v>468</v>
      </c>
      <c r="G3635" s="5">
        <v>-60</v>
      </c>
    </row>
    <row r="3636" spans="1:7" x14ac:dyDescent="0.2">
      <c r="A3636" t="s">
        <v>744</v>
      </c>
      <c r="B3636" t="s">
        <v>745</v>
      </c>
      <c r="C3636" t="s">
        <v>756</v>
      </c>
      <c r="D3636" t="str">
        <f t="shared" si="56"/>
        <v>11</v>
      </c>
      <c r="E3636" t="s">
        <v>405</v>
      </c>
      <c r="F3636" t="s">
        <v>378</v>
      </c>
      <c r="G3636" s="5">
        <v>3</v>
      </c>
    </row>
    <row r="3637" spans="1:7" x14ac:dyDescent="0.2">
      <c r="A3637" t="s">
        <v>744</v>
      </c>
      <c r="B3637" t="s">
        <v>745</v>
      </c>
      <c r="C3637" t="s">
        <v>756</v>
      </c>
      <c r="D3637" t="str">
        <f t="shared" si="56"/>
        <v>11</v>
      </c>
      <c r="E3637" t="s">
        <v>327</v>
      </c>
      <c r="F3637" t="s">
        <v>378</v>
      </c>
      <c r="G3637" s="5">
        <v>4</v>
      </c>
    </row>
    <row r="3638" spans="1:7" x14ac:dyDescent="0.2">
      <c r="A3638" t="s">
        <v>744</v>
      </c>
      <c r="B3638" t="s">
        <v>745</v>
      </c>
      <c r="C3638" t="s">
        <v>756</v>
      </c>
      <c r="D3638" t="str">
        <f t="shared" si="56"/>
        <v>11</v>
      </c>
      <c r="E3638" t="s">
        <v>474</v>
      </c>
      <c r="F3638" t="s">
        <v>378</v>
      </c>
      <c r="G3638" s="5">
        <v>243</v>
      </c>
    </row>
    <row r="3639" spans="1:7" x14ac:dyDescent="0.2">
      <c r="A3639" t="s">
        <v>744</v>
      </c>
      <c r="B3639" t="s">
        <v>745</v>
      </c>
      <c r="C3639" t="s">
        <v>756</v>
      </c>
      <c r="D3639" t="str">
        <f t="shared" si="56"/>
        <v>17</v>
      </c>
      <c r="E3639" t="s">
        <v>363</v>
      </c>
      <c r="F3639" t="s">
        <v>468</v>
      </c>
      <c r="G3639" s="5">
        <v>-250</v>
      </c>
    </row>
    <row r="3640" spans="1:7" x14ac:dyDescent="0.2">
      <c r="A3640" t="s">
        <v>744</v>
      </c>
      <c r="B3640" t="s">
        <v>745</v>
      </c>
      <c r="C3640" t="s">
        <v>757</v>
      </c>
      <c r="D3640" t="str">
        <f t="shared" si="56"/>
        <v>11</v>
      </c>
      <c r="E3640" t="s">
        <v>474</v>
      </c>
      <c r="F3640" t="s">
        <v>378</v>
      </c>
      <c r="G3640" s="5">
        <v>11</v>
      </c>
    </row>
    <row r="3641" spans="1:7" x14ac:dyDescent="0.2">
      <c r="A3641" t="s">
        <v>744</v>
      </c>
      <c r="B3641" t="s">
        <v>745</v>
      </c>
      <c r="C3641" t="s">
        <v>758</v>
      </c>
      <c r="D3641" t="str">
        <f t="shared" si="56"/>
        <v>10</v>
      </c>
      <c r="E3641" t="s">
        <v>320</v>
      </c>
      <c r="F3641" t="s">
        <v>468</v>
      </c>
      <c r="G3641" s="5">
        <v>1514</v>
      </c>
    </row>
    <row r="3642" spans="1:7" x14ac:dyDescent="0.2">
      <c r="A3642" t="s">
        <v>744</v>
      </c>
      <c r="B3642" t="s">
        <v>745</v>
      </c>
      <c r="C3642" t="s">
        <v>758</v>
      </c>
      <c r="D3642" t="str">
        <f t="shared" si="56"/>
        <v>10</v>
      </c>
      <c r="E3642" t="s">
        <v>574</v>
      </c>
      <c r="F3642" t="s">
        <v>468</v>
      </c>
      <c r="G3642" s="5">
        <v>41</v>
      </c>
    </row>
    <row r="3643" spans="1:7" x14ac:dyDescent="0.2">
      <c r="A3643" t="s">
        <v>744</v>
      </c>
      <c r="B3643" t="s">
        <v>745</v>
      </c>
      <c r="C3643" t="s">
        <v>758</v>
      </c>
      <c r="D3643" t="str">
        <f t="shared" si="56"/>
        <v>10</v>
      </c>
      <c r="E3643" t="s">
        <v>403</v>
      </c>
      <c r="F3643" t="s">
        <v>468</v>
      </c>
      <c r="G3643" s="5">
        <v>10</v>
      </c>
    </row>
    <row r="3644" spans="1:7" x14ac:dyDescent="0.2">
      <c r="A3644" t="s">
        <v>744</v>
      </c>
      <c r="B3644" t="s">
        <v>745</v>
      </c>
      <c r="C3644" t="s">
        <v>758</v>
      </c>
      <c r="D3644" t="str">
        <f t="shared" si="56"/>
        <v>10</v>
      </c>
      <c r="E3644" t="s">
        <v>575</v>
      </c>
      <c r="F3644" t="s">
        <v>468</v>
      </c>
      <c r="G3644" s="5">
        <v>157</v>
      </c>
    </row>
    <row r="3645" spans="1:7" x14ac:dyDescent="0.2">
      <c r="A3645" t="s">
        <v>744</v>
      </c>
      <c r="B3645" t="s">
        <v>745</v>
      </c>
      <c r="C3645" t="s">
        <v>758</v>
      </c>
      <c r="D3645" t="str">
        <f t="shared" si="56"/>
        <v>10</v>
      </c>
      <c r="E3645" t="s">
        <v>437</v>
      </c>
      <c r="F3645" t="s">
        <v>468</v>
      </c>
      <c r="G3645" s="5">
        <v>450</v>
      </c>
    </row>
    <row r="3646" spans="1:7" x14ac:dyDescent="0.2">
      <c r="A3646" t="s">
        <v>744</v>
      </c>
      <c r="B3646" t="s">
        <v>745</v>
      </c>
      <c r="C3646" t="s">
        <v>758</v>
      </c>
      <c r="D3646" t="str">
        <f t="shared" si="56"/>
        <v>10</v>
      </c>
      <c r="E3646" t="s">
        <v>322</v>
      </c>
      <c r="F3646" t="s">
        <v>468</v>
      </c>
      <c r="G3646" s="5">
        <v>3</v>
      </c>
    </row>
    <row r="3647" spans="1:7" x14ac:dyDescent="0.2">
      <c r="A3647" t="s">
        <v>744</v>
      </c>
      <c r="B3647" t="s">
        <v>745</v>
      </c>
      <c r="C3647" t="s">
        <v>758</v>
      </c>
      <c r="D3647" t="str">
        <f t="shared" si="56"/>
        <v>10</v>
      </c>
      <c r="E3647" t="s">
        <v>324</v>
      </c>
      <c r="F3647" t="s">
        <v>468</v>
      </c>
      <c r="G3647" s="5">
        <v>243</v>
      </c>
    </row>
    <row r="3648" spans="1:7" x14ac:dyDescent="0.2">
      <c r="A3648" t="s">
        <v>744</v>
      </c>
      <c r="B3648" t="s">
        <v>745</v>
      </c>
      <c r="C3648" t="s">
        <v>758</v>
      </c>
      <c r="D3648" t="str">
        <f t="shared" si="56"/>
        <v>10</v>
      </c>
      <c r="E3648" t="s">
        <v>325</v>
      </c>
      <c r="F3648" t="s">
        <v>468</v>
      </c>
      <c r="G3648" s="5">
        <v>6</v>
      </c>
    </row>
    <row r="3649" spans="1:7" x14ac:dyDescent="0.2">
      <c r="A3649" t="s">
        <v>744</v>
      </c>
      <c r="B3649" t="s">
        <v>745</v>
      </c>
      <c r="C3649" t="s">
        <v>758</v>
      </c>
      <c r="D3649" t="str">
        <f t="shared" si="56"/>
        <v>10</v>
      </c>
      <c r="E3649" t="s">
        <v>326</v>
      </c>
      <c r="F3649" t="s">
        <v>468</v>
      </c>
      <c r="G3649" s="5">
        <v>608</v>
      </c>
    </row>
    <row r="3650" spans="1:7" x14ac:dyDescent="0.2">
      <c r="A3650" t="s">
        <v>744</v>
      </c>
      <c r="B3650" t="s">
        <v>745</v>
      </c>
      <c r="C3650" t="s">
        <v>758</v>
      </c>
      <c r="D3650" t="str">
        <f t="shared" si="56"/>
        <v>11</v>
      </c>
      <c r="E3650" t="s">
        <v>344</v>
      </c>
      <c r="F3650" t="s">
        <v>468</v>
      </c>
      <c r="G3650" s="5">
        <v>1</v>
      </c>
    </row>
    <row r="3651" spans="1:7" x14ac:dyDescent="0.2">
      <c r="A3651" t="s">
        <v>744</v>
      </c>
      <c r="B3651" t="s">
        <v>745</v>
      </c>
      <c r="C3651" t="s">
        <v>758</v>
      </c>
      <c r="D3651" t="str">
        <f t="shared" ref="D3651:D3714" si="57">LEFT(E3651,2)</f>
        <v>11</v>
      </c>
      <c r="E3651" t="s">
        <v>327</v>
      </c>
      <c r="F3651" t="s">
        <v>468</v>
      </c>
      <c r="G3651" s="5">
        <v>3</v>
      </c>
    </row>
    <row r="3652" spans="1:7" x14ac:dyDescent="0.2">
      <c r="A3652" t="s">
        <v>744</v>
      </c>
      <c r="B3652" t="s">
        <v>745</v>
      </c>
      <c r="C3652" t="s">
        <v>758</v>
      </c>
      <c r="D3652" t="str">
        <f t="shared" si="57"/>
        <v>11</v>
      </c>
      <c r="E3652" t="s">
        <v>328</v>
      </c>
      <c r="F3652" t="s">
        <v>468</v>
      </c>
      <c r="G3652" s="5">
        <v>485</v>
      </c>
    </row>
    <row r="3653" spans="1:7" x14ac:dyDescent="0.2">
      <c r="A3653" t="s">
        <v>744</v>
      </c>
      <c r="B3653" t="s">
        <v>745</v>
      </c>
      <c r="C3653" t="s">
        <v>758</v>
      </c>
      <c r="D3653" t="str">
        <f t="shared" si="57"/>
        <v>11</v>
      </c>
      <c r="E3653" t="s">
        <v>517</v>
      </c>
      <c r="F3653" t="s">
        <v>468</v>
      </c>
      <c r="G3653" s="5">
        <v>3</v>
      </c>
    </row>
    <row r="3654" spans="1:7" x14ac:dyDescent="0.2">
      <c r="A3654" t="s">
        <v>744</v>
      </c>
      <c r="B3654" t="s">
        <v>745</v>
      </c>
      <c r="C3654" t="s">
        <v>758</v>
      </c>
      <c r="D3654" t="str">
        <f t="shared" si="57"/>
        <v>11</v>
      </c>
      <c r="E3654" t="s">
        <v>360</v>
      </c>
      <c r="F3654" t="s">
        <v>468</v>
      </c>
      <c r="G3654" s="5">
        <v>3</v>
      </c>
    </row>
    <row r="3655" spans="1:7" x14ac:dyDescent="0.2">
      <c r="A3655" t="s">
        <v>744</v>
      </c>
      <c r="B3655" t="s">
        <v>745</v>
      </c>
      <c r="C3655" t="s">
        <v>758</v>
      </c>
      <c r="D3655" t="str">
        <f t="shared" si="57"/>
        <v>11</v>
      </c>
      <c r="E3655" t="s">
        <v>329</v>
      </c>
      <c r="F3655" t="s">
        <v>468</v>
      </c>
      <c r="G3655" s="5">
        <v>2</v>
      </c>
    </row>
    <row r="3656" spans="1:7" x14ac:dyDescent="0.2">
      <c r="A3656" t="s">
        <v>744</v>
      </c>
      <c r="B3656" t="s">
        <v>745</v>
      </c>
      <c r="C3656" t="s">
        <v>758</v>
      </c>
      <c r="D3656" t="str">
        <f t="shared" si="57"/>
        <v>11</v>
      </c>
      <c r="E3656" t="s">
        <v>330</v>
      </c>
      <c r="F3656" t="s">
        <v>468</v>
      </c>
      <c r="G3656" s="5">
        <v>5</v>
      </c>
    </row>
    <row r="3657" spans="1:7" x14ac:dyDescent="0.2">
      <c r="A3657" t="s">
        <v>744</v>
      </c>
      <c r="B3657" t="s">
        <v>745</v>
      </c>
      <c r="C3657" t="s">
        <v>758</v>
      </c>
      <c r="D3657" t="str">
        <f t="shared" si="57"/>
        <v>11</v>
      </c>
      <c r="E3657" t="s">
        <v>571</v>
      </c>
      <c r="F3657" t="s">
        <v>468</v>
      </c>
      <c r="G3657" s="5">
        <v>1</v>
      </c>
    </row>
    <row r="3658" spans="1:7" x14ac:dyDescent="0.2">
      <c r="A3658" t="s">
        <v>744</v>
      </c>
      <c r="B3658" t="s">
        <v>745</v>
      </c>
      <c r="C3658" t="s">
        <v>758</v>
      </c>
      <c r="D3658" t="str">
        <f t="shared" si="57"/>
        <v>11</v>
      </c>
      <c r="E3658" t="s">
        <v>407</v>
      </c>
      <c r="F3658" t="s">
        <v>468</v>
      </c>
      <c r="G3658" s="5">
        <v>40</v>
      </c>
    </row>
    <row r="3659" spans="1:7" x14ac:dyDescent="0.2">
      <c r="A3659" t="s">
        <v>744</v>
      </c>
      <c r="B3659" t="s">
        <v>745</v>
      </c>
      <c r="C3659" t="s">
        <v>758</v>
      </c>
      <c r="D3659" t="str">
        <f t="shared" si="57"/>
        <v>11</v>
      </c>
      <c r="E3659" t="s">
        <v>474</v>
      </c>
      <c r="F3659" t="s">
        <v>468</v>
      </c>
      <c r="G3659" s="5">
        <v>12</v>
      </c>
    </row>
    <row r="3660" spans="1:7" x14ac:dyDescent="0.2">
      <c r="A3660" t="s">
        <v>744</v>
      </c>
      <c r="B3660" t="s">
        <v>745</v>
      </c>
      <c r="C3660" t="s">
        <v>758</v>
      </c>
      <c r="D3660" t="str">
        <f t="shared" si="57"/>
        <v>11</v>
      </c>
      <c r="E3660" t="s">
        <v>499</v>
      </c>
      <c r="F3660" t="s">
        <v>468</v>
      </c>
      <c r="G3660" s="5">
        <v>6</v>
      </c>
    </row>
    <row r="3661" spans="1:7" x14ac:dyDescent="0.2">
      <c r="A3661" t="s">
        <v>744</v>
      </c>
      <c r="B3661" t="s">
        <v>745</v>
      </c>
      <c r="C3661" t="s">
        <v>758</v>
      </c>
      <c r="D3661" t="str">
        <f t="shared" si="57"/>
        <v>11</v>
      </c>
      <c r="E3661" t="s">
        <v>335</v>
      </c>
      <c r="F3661" t="s">
        <v>468</v>
      </c>
      <c r="G3661" s="5">
        <v>5</v>
      </c>
    </row>
    <row r="3662" spans="1:7" x14ac:dyDescent="0.2">
      <c r="A3662" t="s">
        <v>744</v>
      </c>
      <c r="B3662" t="s">
        <v>745</v>
      </c>
      <c r="C3662" t="s">
        <v>758</v>
      </c>
      <c r="D3662" t="str">
        <f t="shared" si="57"/>
        <v>11</v>
      </c>
      <c r="E3662" t="s">
        <v>495</v>
      </c>
      <c r="F3662" t="s">
        <v>468</v>
      </c>
      <c r="G3662" s="5">
        <v>13</v>
      </c>
    </row>
    <row r="3663" spans="1:7" x14ac:dyDescent="0.2">
      <c r="A3663" t="s">
        <v>744</v>
      </c>
      <c r="B3663" t="s">
        <v>745</v>
      </c>
      <c r="C3663" t="s">
        <v>758</v>
      </c>
      <c r="D3663" t="str">
        <f t="shared" si="57"/>
        <v>12</v>
      </c>
      <c r="E3663" t="s">
        <v>752</v>
      </c>
      <c r="F3663" t="s">
        <v>468</v>
      </c>
      <c r="G3663" s="5">
        <v>1061</v>
      </c>
    </row>
    <row r="3664" spans="1:7" x14ac:dyDescent="0.2">
      <c r="A3664" t="s">
        <v>744</v>
      </c>
      <c r="B3664" t="s">
        <v>745</v>
      </c>
      <c r="C3664" t="s">
        <v>758</v>
      </c>
      <c r="D3664" t="str">
        <f t="shared" si="57"/>
        <v>12</v>
      </c>
      <c r="E3664" t="s">
        <v>750</v>
      </c>
      <c r="F3664" t="s">
        <v>468</v>
      </c>
      <c r="G3664" s="5">
        <v>940</v>
      </c>
    </row>
    <row r="3665" spans="1:7" x14ac:dyDescent="0.2">
      <c r="A3665" t="s">
        <v>744</v>
      </c>
      <c r="B3665" t="s">
        <v>745</v>
      </c>
      <c r="C3665" t="s">
        <v>758</v>
      </c>
      <c r="D3665" t="str">
        <f t="shared" si="57"/>
        <v>12</v>
      </c>
      <c r="E3665" t="s">
        <v>747</v>
      </c>
      <c r="F3665" t="s">
        <v>468</v>
      </c>
      <c r="G3665" s="5">
        <v>170</v>
      </c>
    </row>
    <row r="3666" spans="1:7" x14ac:dyDescent="0.2">
      <c r="A3666" t="s">
        <v>744</v>
      </c>
      <c r="B3666" t="s">
        <v>745</v>
      </c>
      <c r="C3666" t="s">
        <v>758</v>
      </c>
      <c r="D3666" t="str">
        <f t="shared" si="57"/>
        <v>12</v>
      </c>
      <c r="E3666" t="s">
        <v>401</v>
      </c>
      <c r="F3666" t="s">
        <v>468</v>
      </c>
      <c r="G3666" s="5">
        <v>3</v>
      </c>
    </row>
    <row r="3667" spans="1:7" x14ac:dyDescent="0.2">
      <c r="A3667" t="s">
        <v>744</v>
      </c>
      <c r="B3667" t="s">
        <v>745</v>
      </c>
      <c r="C3667" t="s">
        <v>758</v>
      </c>
      <c r="D3667" t="str">
        <f t="shared" si="57"/>
        <v>12</v>
      </c>
      <c r="E3667" t="s">
        <v>572</v>
      </c>
      <c r="F3667" t="s">
        <v>468</v>
      </c>
      <c r="G3667" s="5">
        <v>63</v>
      </c>
    </row>
    <row r="3668" spans="1:7" x14ac:dyDescent="0.2">
      <c r="A3668" t="s">
        <v>744</v>
      </c>
      <c r="B3668" t="s">
        <v>745</v>
      </c>
      <c r="C3668" t="s">
        <v>758</v>
      </c>
      <c r="D3668" t="str">
        <f t="shared" si="57"/>
        <v>12</v>
      </c>
      <c r="E3668" t="s">
        <v>446</v>
      </c>
      <c r="F3668" t="s">
        <v>468</v>
      </c>
      <c r="G3668" s="5">
        <v>-24</v>
      </c>
    </row>
    <row r="3669" spans="1:7" x14ac:dyDescent="0.2">
      <c r="A3669" t="s">
        <v>744</v>
      </c>
      <c r="B3669" t="s">
        <v>745</v>
      </c>
      <c r="C3669" t="s">
        <v>758</v>
      </c>
      <c r="D3669" t="str">
        <f t="shared" si="57"/>
        <v>14</v>
      </c>
      <c r="E3669" t="s">
        <v>337</v>
      </c>
      <c r="F3669" t="s">
        <v>468</v>
      </c>
      <c r="G3669" s="5">
        <v>100</v>
      </c>
    </row>
    <row r="3670" spans="1:7" x14ac:dyDescent="0.2">
      <c r="A3670" t="s">
        <v>744</v>
      </c>
      <c r="B3670" t="s">
        <v>745</v>
      </c>
      <c r="C3670" t="s">
        <v>758</v>
      </c>
      <c r="D3670" t="str">
        <f t="shared" si="57"/>
        <v>16</v>
      </c>
      <c r="E3670" t="s">
        <v>382</v>
      </c>
      <c r="F3670" t="s">
        <v>468</v>
      </c>
      <c r="G3670" s="5">
        <v>-760</v>
      </c>
    </row>
    <row r="3671" spans="1:7" x14ac:dyDescent="0.2">
      <c r="A3671" t="s">
        <v>744</v>
      </c>
      <c r="B3671" t="s">
        <v>745</v>
      </c>
      <c r="C3671" t="s">
        <v>758</v>
      </c>
      <c r="D3671" t="str">
        <f t="shared" si="57"/>
        <v>17</v>
      </c>
      <c r="E3671" t="s">
        <v>339</v>
      </c>
      <c r="F3671" t="s">
        <v>468</v>
      </c>
      <c r="G3671" s="5">
        <v>-100</v>
      </c>
    </row>
    <row r="3672" spans="1:7" x14ac:dyDescent="0.2">
      <c r="A3672" t="s">
        <v>744</v>
      </c>
      <c r="B3672" t="s">
        <v>745</v>
      </c>
      <c r="C3672" t="s">
        <v>759</v>
      </c>
      <c r="D3672" t="str">
        <f t="shared" si="57"/>
        <v>10</v>
      </c>
      <c r="E3672" t="s">
        <v>575</v>
      </c>
      <c r="F3672" t="s">
        <v>468</v>
      </c>
      <c r="G3672" s="5">
        <v>1</v>
      </c>
    </row>
    <row r="3673" spans="1:7" x14ac:dyDescent="0.2">
      <c r="A3673" t="s">
        <v>744</v>
      </c>
      <c r="B3673" t="s">
        <v>745</v>
      </c>
      <c r="C3673" t="s">
        <v>759</v>
      </c>
      <c r="D3673" t="str">
        <f t="shared" si="57"/>
        <v>10</v>
      </c>
      <c r="E3673" t="s">
        <v>437</v>
      </c>
      <c r="F3673" t="s">
        <v>468</v>
      </c>
      <c r="G3673" s="5">
        <v>55</v>
      </c>
    </row>
    <row r="3674" spans="1:7" x14ac:dyDescent="0.2">
      <c r="A3674" t="s">
        <v>744</v>
      </c>
      <c r="B3674" t="s">
        <v>745</v>
      </c>
      <c r="C3674" t="s">
        <v>759</v>
      </c>
      <c r="D3674" t="str">
        <f t="shared" si="57"/>
        <v>10</v>
      </c>
      <c r="E3674" t="s">
        <v>326</v>
      </c>
      <c r="F3674" t="s">
        <v>468</v>
      </c>
      <c r="G3674" s="5">
        <v>10</v>
      </c>
    </row>
    <row r="3675" spans="1:7" x14ac:dyDescent="0.2">
      <c r="A3675" t="s">
        <v>744</v>
      </c>
      <c r="B3675" t="s">
        <v>745</v>
      </c>
      <c r="C3675" t="s">
        <v>759</v>
      </c>
      <c r="D3675" t="str">
        <f t="shared" si="57"/>
        <v>11</v>
      </c>
      <c r="E3675" t="s">
        <v>328</v>
      </c>
      <c r="F3675" t="s">
        <v>468</v>
      </c>
      <c r="G3675" s="5">
        <v>30</v>
      </c>
    </row>
    <row r="3676" spans="1:7" x14ac:dyDescent="0.2">
      <c r="A3676" t="s">
        <v>744</v>
      </c>
      <c r="B3676" t="s">
        <v>745</v>
      </c>
      <c r="C3676" t="s">
        <v>759</v>
      </c>
      <c r="D3676" t="str">
        <f t="shared" si="57"/>
        <v>11</v>
      </c>
      <c r="E3676" t="s">
        <v>360</v>
      </c>
      <c r="F3676" t="s">
        <v>468</v>
      </c>
      <c r="G3676" s="5">
        <v>-1</v>
      </c>
    </row>
    <row r="3677" spans="1:7" x14ac:dyDescent="0.2">
      <c r="A3677" t="s">
        <v>744</v>
      </c>
      <c r="B3677" t="s">
        <v>745</v>
      </c>
      <c r="C3677" t="s">
        <v>759</v>
      </c>
      <c r="D3677" t="str">
        <f t="shared" si="57"/>
        <v>11</v>
      </c>
      <c r="E3677" t="s">
        <v>474</v>
      </c>
      <c r="F3677" t="s">
        <v>468</v>
      </c>
      <c r="G3677" s="5">
        <v>1657</v>
      </c>
    </row>
    <row r="3678" spans="1:7" x14ac:dyDescent="0.2">
      <c r="A3678" t="s">
        <v>744</v>
      </c>
      <c r="B3678" t="s">
        <v>745</v>
      </c>
      <c r="C3678" t="s">
        <v>759</v>
      </c>
      <c r="D3678" t="str">
        <f t="shared" si="57"/>
        <v>12</v>
      </c>
      <c r="E3678" t="s">
        <v>503</v>
      </c>
      <c r="F3678" t="s">
        <v>468</v>
      </c>
      <c r="G3678" s="5">
        <v>365</v>
      </c>
    </row>
    <row r="3679" spans="1:7" x14ac:dyDescent="0.2">
      <c r="A3679" t="s">
        <v>744</v>
      </c>
      <c r="B3679" t="s">
        <v>745</v>
      </c>
      <c r="C3679" t="s">
        <v>759</v>
      </c>
      <c r="D3679" t="str">
        <f t="shared" si="57"/>
        <v>12</v>
      </c>
      <c r="E3679" t="s">
        <v>752</v>
      </c>
      <c r="F3679" t="s">
        <v>468</v>
      </c>
      <c r="G3679" s="5">
        <v>503</v>
      </c>
    </row>
    <row r="3680" spans="1:7" x14ac:dyDescent="0.2">
      <c r="A3680" t="s">
        <v>744</v>
      </c>
      <c r="B3680" t="s">
        <v>745</v>
      </c>
      <c r="C3680" t="s">
        <v>759</v>
      </c>
      <c r="D3680" t="str">
        <f t="shared" si="57"/>
        <v>12</v>
      </c>
      <c r="E3680" t="s">
        <v>750</v>
      </c>
      <c r="F3680" t="s">
        <v>468</v>
      </c>
      <c r="G3680" s="5">
        <v>217</v>
      </c>
    </row>
    <row r="3681" spans="1:7" x14ac:dyDescent="0.2">
      <c r="A3681" t="s">
        <v>744</v>
      </c>
      <c r="B3681" t="s">
        <v>745</v>
      </c>
      <c r="C3681" t="s">
        <v>759</v>
      </c>
      <c r="D3681" t="str">
        <f t="shared" si="57"/>
        <v>12</v>
      </c>
      <c r="E3681" t="s">
        <v>747</v>
      </c>
      <c r="F3681" t="s">
        <v>468</v>
      </c>
      <c r="G3681" s="5">
        <v>4</v>
      </c>
    </row>
    <row r="3682" spans="1:7" x14ac:dyDescent="0.2">
      <c r="A3682" t="s">
        <v>744</v>
      </c>
      <c r="B3682" t="s">
        <v>745</v>
      </c>
      <c r="C3682" t="s">
        <v>759</v>
      </c>
      <c r="D3682" t="str">
        <f t="shared" si="57"/>
        <v>12</v>
      </c>
      <c r="E3682" t="s">
        <v>572</v>
      </c>
      <c r="F3682" t="s">
        <v>468</v>
      </c>
      <c r="G3682" s="5">
        <v>170</v>
      </c>
    </row>
    <row r="3683" spans="1:7" x14ac:dyDescent="0.2">
      <c r="A3683" t="s">
        <v>744</v>
      </c>
      <c r="B3683" t="s">
        <v>745</v>
      </c>
      <c r="C3683" t="s">
        <v>760</v>
      </c>
      <c r="D3683" t="str">
        <f t="shared" si="57"/>
        <v>10</v>
      </c>
      <c r="E3683" t="s">
        <v>593</v>
      </c>
      <c r="F3683" t="s">
        <v>761</v>
      </c>
      <c r="G3683" s="5">
        <v>45</v>
      </c>
    </row>
    <row r="3684" spans="1:7" x14ac:dyDescent="0.2">
      <c r="A3684" t="s">
        <v>744</v>
      </c>
      <c r="B3684" t="s">
        <v>745</v>
      </c>
      <c r="C3684" t="s">
        <v>760</v>
      </c>
      <c r="D3684" t="str">
        <f t="shared" si="57"/>
        <v>11</v>
      </c>
      <c r="E3684" t="s">
        <v>328</v>
      </c>
      <c r="F3684" t="s">
        <v>761</v>
      </c>
      <c r="G3684" s="5">
        <v>16</v>
      </c>
    </row>
    <row r="3685" spans="1:7" x14ac:dyDescent="0.2">
      <c r="A3685" t="s">
        <v>744</v>
      </c>
      <c r="B3685" t="s">
        <v>745</v>
      </c>
      <c r="C3685" t="s">
        <v>760</v>
      </c>
      <c r="D3685" t="str">
        <f t="shared" si="57"/>
        <v>11</v>
      </c>
      <c r="E3685" t="s">
        <v>474</v>
      </c>
      <c r="F3685" t="s">
        <v>761</v>
      </c>
      <c r="G3685" s="5">
        <v>-6</v>
      </c>
    </row>
    <row r="3686" spans="1:7" x14ac:dyDescent="0.2">
      <c r="A3686" t="s">
        <v>744</v>
      </c>
      <c r="B3686" t="s">
        <v>745</v>
      </c>
      <c r="C3686" t="s">
        <v>760</v>
      </c>
      <c r="D3686" t="str">
        <f t="shared" si="57"/>
        <v>11</v>
      </c>
      <c r="E3686" t="s">
        <v>347</v>
      </c>
      <c r="F3686" t="s">
        <v>761</v>
      </c>
      <c r="G3686" s="5">
        <v>98</v>
      </c>
    </row>
    <row r="3687" spans="1:7" x14ac:dyDescent="0.2">
      <c r="A3687" t="s">
        <v>744</v>
      </c>
      <c r="B3687" t="s">
        <v>745</v>
      </c>
      <c r="C3687" t="s">
        <v>760</v>
      </c>
      <c r="D3687" t="str">
        <f t="shared" si="57"/>
        <v>11</v>
      </c>
      <c r="E3687" t="s">
        <v>335</v>
      </c>
      <c r="F3687" t="s">
        <v>761</v>
      </c>
      <c r="G3687" s="5">
        <v>3</v>
      </c>
    </row>
    <row r="3688" spans="1:7" x14ac:dyDescent="0.2">
      <c r="A3688" t="s">
        <v>744</v>
      </c>
      <c r="B3688" t="s">
        <v>745</v>
      </c>
      <c r="C3688" t="s">
        <v>760</v>
      </c>
      <c r="D3688" t="str">
        <f t="shared" si="57"/>
        <v>12</v>
      </c>
      <c r="E3688" t="s">
        <v>572</v>
      </c>
      <c r="F3688" t="s">
        <v>761</v>
      </c>
      <c r="G3688" s="5">
        <v>1</v>
      </c>
    </row>
    <row r="3689" spans="1:7" x14ac:dyDescent="0.2">
      <c r="A3689" t="s">
        <v>744</v>
      </c>
      <c r="B3689" t="s">
        <v>745</v>
      </c>
      <c r="C3689" t="s">
        <v>760</v>
      </c>
      <c r="D3689" t="str">
        <f t="shared" si="57"/>
        <v>14</v>
      </c>
      <c r="E3689" t="s">
        <v>337</v>
      </c>
      <c r="F3689" t="s">
        <v>761</v>
      </c>
      <c r="G3689" s="5">
        <v>3</v>
      </c>
    </row>
    <row r="3690" spans="1:7" x14ac:dyDescent="0.2">
      <c r="A3690" t="s">
        <v>744</v>
      </c>
      <c r="B3690" t="s">
        <v>745</v>
      </c>
      <c r="C3690" t="s">
        <v>760</v>
      </c>
      <c r="D3690" t="str">
        <f t="shared" si="57"/>
        <v>17</v>
      </c>
      <c r="E3690" t="s">
        <v>339</v>
      </c>
      <c r="F3690" t="s">
        <v>761</v>
      </c>
      <c r="G3690" s="5">
        <v>-3</v>
      </c>
    </row>
    <row r="3691" spans="1:7" x14ac:dyDescent="0.2">
      <c r="A3691" t="s">
        <v>744</v>
      </c>
      <c r="B3691" t="s">
        <v>745</v>
      </c>
      <c r="C3691" t="s">
        <v>762</v>
      </c>
      <c r="D3691" t="str">
        <f t="shared" si="57"/>
        <v>10</v>
      </c>
      <c r="E3691" t="s">
        <v>320</v>
      </c>
      <c r="F3691" t="s">
        <v>419</v>
      </c>
      <c r="G3691" s="5">
        <v>9586</v>
      </c>
    </row>
    <row r="3692" spans="1:7" x14ac:dyDescent="0.2">
      <c r="A3692" t="s">
        <v>744</v>
      </c>
      <c r="B3692" t="s">
        <v>745</v>
      </c>
      <c r="C3692" t="s">
        <v>762</v>
      </c>
      <c r="D3692" t="str">
        <f t="shared" si="57"/>
        <v>10</v>
      </c>
      <c r="E3692" t="s">
        <v>574</v>
      </c>
      <c r="F3692" t="s">
        <v>419</v>
      </c>
      <c r="G3692" s="5">
        <v>7</v>
      </c>
    </row>
    <row r="3693" spans="1:7" x14ac:dyDescent="0.2">
      <c r="A3693" t="s">
        <v>744</v>
      </c>
      <c r="B3693" t="s">
        <v>745</v>
      </c>
      <c r="C3693" t="s">
        <v>762</v>
      </c>
      <c r="D3693" t="str">
        <f t="shared" si="57"/>
        <v>10</v>
      </c>
      <c r="E3693" t="s">
        <v>403</v>
      </c>
      <c r="F3693" t="s">
        <v>419</v>
      </c>
      <c r="G3693" s="5">
        <v>102</v>
      </c>
    </row>
    <row r="3694" spans="1:7" x14ac:dyDescent="0.2">
      <c r="A3694" t="s">
        <v>744</v>
      </c>
      <c r="B3694" t="s">
        <v>745</v>
      </c>
      <c r="C3694" t="s">
        <v>762</v>
      </c>
      <c r="D3694" t="str">
        <f t="shared" si="57"/>
        <v>10</v>
      </c>
      <c r="E3694" t="s">
        <v>524</v>
      </c>
      <c r="F3694" t="s">
        <v>419</v>
      </c>
      <c r="G3694" s="5">
        <v>31</v>
      </c>
    </row>
    <row r="3695" spans="1:7" x14ac:dyDescent="0.2">
      <c r="A3695" t="s">
        <v>744</v>
      </c>
      <c r="B3695" t="s">
        <v>745</v>
      </c>
      <c r="C3695" t="s">
        <v>762</v>
      </c>
      <c r="D3695" t="str">
        <f t="shared" si="57"/>
        <v>10</v>
      </c>
      <c r="E3695" t="s">
        <v>575</v>
      </c>
      <c r="F3695" t="s">
        <v>419</v>
      </c>
      <c r="G3695" s="5">
        <v>144</v>
      </c>
    </row>
    <row r="3696" spans="1:7" x14ac:dyDescent="0.2">
      <c r="A3696" t="s">
        <v>744</v>
      </c>
      <c r="B3696" t="s">
        <v>745</v>
      </c>
      <c r="C3696" t="s">
        <v>762</v>
      </c>
      <c r="D3696" t="str">
        <f t="shared" si="57"/>
        <v>10</v>
      </c>
      <c r="E3696" t="s">
        <v>394</v>
      </c>
      <c r="F3696" t="s">
        <v>419</v>
      </c>
      <c r="G3696" s="5">
        <v>2</v>
      </c>
    </row>
    <row r="3697" spans="1:7" x14ac:dyDescent="0.2">
      <c r="A3697" t="s">
        <v>744</v>
      </c>
      <c r="B3697" t="s">
        <v>745</v>
      </c>
      <c r="C3697" t="s">
        <v>762</v>
      </c>
      <c r="D3697" t="str">
        <f t="shared" si="57"/>
        <v>10</v>
      </c>
      <c r="E3697" t="s">
        <v>436</v>
      </c>
      <c r="F3697" t="s">
        <v>419</v>
      </c>
      <c r="G3697" s="5">
        <v>35</v>
      </c>
    </row>
    <row r="3698" spans="1:7" x14ac:dyDescent="0.2">
      <c r="A3698" t="s">
        <v>744</v>
      </c>
      <c r="B3698" t="s">
        <v>745</v>
      </c>
      <c r="C3698" t="s">
        <v>762</v>
      </c>
      <c r="D3698" t="str">
        <f t="shared" si="57"/>
        <v>10</v>
      </c>
      <c r="E3698" t="s">
        <v>437</v>
      </c>
      <c r="F3698" t="s">
        <v>419</v>
      </c>
      <c r="G3698" s="5">
        <v>700</v>
      </c>
    </row>
    <row r="3699" spans="1:7" x14ac:dyDescent="0.2">
      <c r="A3699" t="s">
        <v>744</v>
      </c>
      <c r="B3699" t="s">
        <v>745</v>
      </c>
      <c r="C3699" t="s">
        <v>762</v>
      </c>
      <c r="D3699" t="str">
        <f t="shared" si="57"/>
        <v>10</v>
      </c>
      <c r="E3699" t="s">
        <v>404</v>
      </c>
      <c r="F3699" t="s">
        <v>419</v>
      </c>
      <c r="G3699" s="5">
        <v>39</v>
      </c>
    </row>
    <row r="3700" spans="1:7" x14ac:dyDescent="0.2">
      <c r="A3700" t="s">
        <v>744</v>
      </c>
      <c r="B3700" t="s">
        <v>745</v>
      </c>
      <c r="C3700" t="s">
        <v>762</v>
      </c>
      <c r="D3700" t="str">
        <f t="shared" si="57"/>
        <v>10</v>
      </c>
      <c r="E3700" t="s">
        <v>322</v>
      </c>
      <c r="F3700" t="s">
        <v>419</v>
      </c>
      <c r="G3700" s="5">
        <v>59</v>
      </c>
    </row>
    <row r="3701" spans="1:7" x14ac:dyDescent="0.2">
      <c r="A3701" t="s">
        <v>744</v>
      </c>
      <c r="B3701" t="s">
        <v>745</v>
      </c>
      <c r="C3701" t="s">
        <v>762</v>
      </c>
      <c r="D3701" t="str">
        <f t="shared" si="57"/>
        <v>10</v>
      </c>
      <c r="E3701" t="s">
        <v>667</v>
      </c>
      <c r="F3701" t="s">
        <v>419</v>
      </c>
      <c r="G3701" s="5">
        <v>2</v>
      </c>
    </row>
    <row r="3702" spans="1:7" x14ac:dyDescent="0.2">
      <c r="A3702" t="s">
        <v>744</v>
      </c>
      <c r="B3702" t="s">
        <v>745</v>
      </c>
      <c r="C3702" t="s">
        <v>762</v>
      </c>
      <c r="D3702" t="str">
        <f t="shared" si="57"/>
        <v>10</v>
      </c>
      <c r="E3702" t="s">
        <v>749</v>
      </c>
      <c r="F3702" t="s">
        <v>419</v>
      </c>
      <c r="G3702" s="5">
        <v>647</v>
      </c>
    </row>
    <row r="3703" spans="1:7" x14ac:dyDescent="0.2">
      <c r="A3703" t="s">
        <v>744</v>
      </c>
      <c r="B3703" t="s">
        <v>745</v>
      </c>
      <c r="C3703" t="s">
        <v>762</v>
      </c>
      <c r="D3703" t="str">
        <f t="shared" si="57"/>
        <v>10</v>
      </c>
      <c r="E3703" t="s">
        <v>324</v>
      </c>
      <c r="F3703" t="s">
        <v>419</v>
      </c>
      <c r="G3703" s="5">
        <v>1699</v>
      </c>
    </row>
    <row r="3704" spans="1:7" x14ac:dyDescent="0.2">
      <c r="A3704" t="s">
        <v>744</v>
      </c>
      <c r="B3704" t="s">
        <v>745</v>
      </c>
      <c r="C3704" t="s">
        <v>762</v>
      </c>
      <c r="D3704" t="str">
        <f t="shared" si="57"/>
        <v>10</v>
      </c>
      <c r="E3704" t="s">
        <v>325</v>
      </c>
      <c r="F3704" t="s">
        <v>419</v>
      </c>
      <c r="G3704" s="5">
        <v>21</v>
      </c>
    </row>
    <row r="3705" spans="1:7" x14ac:dyDescent="0.2">
      <c r="A3705" t="s">
        <v>744</v>
      </c>
      <c r="B3705" t="s">
        <v>745</v>
      </c>
      <c r="C3705" t="s">
        <v>762</v>
      </c>
      <c r="D3705" t="str">
        <f t="shared" si="57"/>
        <v>10</v>
      </c>
      <c r="E3705" t="s">
        <v>326</v>
      </c>
      <c r="F3705" t="s">
        <v>419</v>
      </c>
      <c r="G3705" s="5">
        <v>1894</v>
      </c>
    </row>
    <row r="3706" spans="1:7" x14ac:dyDescent="0.2">
      <c r="A3706" t="s">
        <v>744</v>
      </c>
      <c r="B3706" t="s">
        <v>745</v>
      </c>
      <c r="C3706" t="s">
        <v>762</v>
      </c>
      <c r="D3706" t="str">
        <f t="shared" si="57"/>
        <v>11</v>
      </c>
      <c r="E3706" t="s">
        <v>344</v>
      </c>
      <c r="F3706" t="s">
        <v>419</v>
      </c>
      <c r="G3706" s="5">
        <v>42</v>
      </c>
    </row>
    <row r="3707" spans="1:7" x14ac:dyDescent="0.2">
      <c r="A3707" t="s">
        <v>744</v>
      </c>
      <c r="B3707" t="s">
        <v>745</v>
      </c>
      <c r="C3707" t="s">
        <v>762</v>
      </c>
      <c r="D3707" t="str">
        <f t="shared" si="57"/>
        <v>11</v>
      </c>
      <c r="E3707" t="s">
        <v>405</v>
      </c>
      <c r="F3707" t="s">
        <v>419</v>
      </c>
      <c r="G3707" s="5">
        <v>44</v>
      </c>
    </row>
    <row r="3708" spans="1:7" x14ac:dyDescent="0.2">
      <c r="A3708" t="s">
        <v>744</v>
      </c>
      <c r="B3708" t="s">
        <v>745</v>
      </c>
      <c r="C3708" t="s">
        <v>762</v>
      </c>
      <c r="D3708" t="str">
        <f t="shared" si="57"/>
        <v>11</v>
      </c>
      <c r="E3708" t="s">
        <v>327</v>
      </c>
      <c r="F3708" t="s">
        <v>419</v>
      </c>
      <c r="G3708" s="5">
        <v>9</v>
      </c>
    </row>
    <row r="3709" spans="1:7" x14ac:dyDescent="0.2">
      <c r="A3709" t="s">
        <v>744</v>
      </c>
      <c r="B3709" t="s">
        <v>745</v>
      </c>
      <c r="C3709" t="s">
        <v>762</v>
      </c>
      <c r="D3709" t="str">
        <f t="shared" si="57"/>
        <v>11</v>
      </c>
      <c r="E3709" t="s">
        <v>328</v>
      </c>
      <c r="F3709" t="s">
        <v>419</v>
      </c>
      <c r="G3709" s="5">
        <v>401</v>
      </c>
    </row>
    <row r="3710" spans="1:7" x14ac:dyDescent="0.2">
      <c r="A3710" t="s">
        <v>744</v>
      </c>
      <c r="B3710" t="s">
        <v>745</v>
      </c>
      <c r="C3710" t="s">
        <v>762</v>
      </c>
      <c r="D3710" t="str">
        <f t="shared" si="57"/>
        <v>11</v>
      </c>
      <c r="E3710" t="s">
        <v>392</v>
      </c>
      <c r="F3710" t="s">
        <v>419</v>
      </c>
      <c r="G3710" s="5">
        <v>6</v>
      </c>
    </row>
    <row r="3711" spans="1:7" x14ac:dyDescent="0.2">
      <c r="A3711" t="s">
        <v>744</v>
      </c>
      <c r="B3711" t="s">
        <v>745</v>
      </c>
      <c r="C3711" t="s">
        <v>762</v>
      </c>
      <c r="D3711" t="str">
        <f t="shared" si="57"/>
        <v>11</v>
      </c>
      <c r="E3711" t="s">
        <v>576</v>
      </c>
      <c r="F3711" t="s">
        <v>419</v>
      </c>
      <c r="G3711" s="5">
        <v>34</v>
      </c>
    </row>
    <row r="3712" spans="1:7" x14ac:dyDescent="0.2">
      <c r="A3712" t="s">
        <v>744</v>
      </c>
      <c r="B3712" t="s">
        <v>745</v>
      </c>
      <c r="C3712" t="s">
        <v>762</v>
      </c>
      <c r="D3712" t="str">
        <f t="shared" si="57"/>
        <v>11</v>
      </c>
      <c r="E3712" t="s">
        <v>360</v>
      </c>
      <c r="F3712" t="s">
        <v>419</v>
      </c>
      <c r="G3712" s="5">
        <v>239</v>
      </c>
    </row>
    <row r="3713" spans="1:7" x14ac:dyDescent="0.2">
      <c r="A3713" t="s">
        <v>744</v>
      </c>
      <c r="B3713" t="s">
        <v>745</v>
      </c>
      <c r="C3713" t="s">
        <v>762</v>
      </c>
      <c r="D3713" t="str">
        <f t="shared" si="57"/>
        <v>11</v>
      </c>
      <c r="E3713" t="s">
        <v>406</v>
      </c>
      <c r="F3713" t="s">
        <v>419</v>
      </c>
      <c r="G3713" s="5">
        <v>9</v>
      </c>
    </row>
    <row r="3714" spans="1:7" x14ac:dyDescent="0.2">
      <c r="A3714" t="s">
        <v>744</v>
      </c>
      <c r="B3714" t="s">
        <v>745</v>
      </c>
      <c r="C3714" t="s">
        <v>762</v>
      </c>
      <c r="D3714" t="str">
        <f t="shared" si="57"/>
        <v>11</v>
      </c>
      <c r="E3714" t="s">
        <v>427</v>
      </c>
      <c r="F3714" t="s">
        <v>419</v>
      </c>
      <c r="G3714" s="5">
        <v>23</v>
      </c>
    </row>
    <row r="3715" spans="1:7" x14ac:dyDescent="0.2">
      <c r="A3715" t="s">
        <v>744</v>
      </c>
      <c r="B3715" t="s">
        <v>745</v>
      </c>
      <c r="C3715" t="s">
        <v>762</v>
      </c>
      <c r="D3715" t="str">
        <f t="shared" ref="D3715:D3778" si="58">LEFT(E3715,2)</f>
        <v>11</v>
      </c>
      <c r="E3715" t="s">
        <v>329</v>
      </c>
      <c r="F3715" t="s">
        <v>419</v>
      </c>
      <c r="G3715" s="5">
        <v>16</v>
      </c>
    </row>
    <row r="3716" spans="1:7" x14ac:dyDescent="0.2">
      <c r="A3716" t="s">
        <v>744</v>
      </c>
      <c r="B3716" t="s">
        <v>745</v>
      </c>
      <c r="C3716" t="s">
        <v>762</v>
      </c>
      <c r="D3716" t="str">
        <f t="shared" si="58"/>
        <v>11</v>
      </c>
      <c r="E3716" t="s">
        <v>330</v>
      </c>
      <c r="F3716" t="s">
        <v>419</v>
      </c>
      <c r="G3716" s="5">
        <v>161</v>
      </c>
    </row>
    <row r="3717" spans="1:7" x14ac:dyDescent="0.2">
      <c r="A3717" t="s">
        <v>744</v>
      </c>
      <c r="B3717" t="s">
        <v>745</v>
      </c>
      <c r="C3717" t="s">
        <v>762</v>
      </c>
      <c r="D3717" t="str">
        <f t="shared" si="58"/>
        <v>11</v>
      </c>
      <c r="E3717" t="s">
        <v>331</v>
      </c>
      <c r="F3717" t="s">
        <v>419</v>
      </c>
      <c r="G3717" s="5">
        <v>18</v>
      </c>
    </row>
    <row r="3718" spans="1:7" x14ac:dyDescent="0.2">
      <c r="A3718" t="s">
        <v>744</v>
      </c>
      <c r="B3718" t="s">
        <v>745</v>
      </c>
      <c r="C3718" t="s">
        <v>762</v>
      </c>
      <c r="D3718" t="str">
        <f t="shared" si="58"/>
        <v>11</v>
      </c>
      <c r="E3718" t="s">
        <v>332</v>
      </c>
      <c r="F3718" t="s">
        <v>419</v>
      </c>
      <c r="G3718" s="5">
        <v>16</v>
      </c>
    </row>
    <row r="3719" spans="1:7" x14ac:dyDescent="0.2">
      <c r="A3719" t="s">
        <v>744</v>
      </c>
      <c r="B3719" t="s">
        <v>745</v>
      </c>
      <c r="C3719" t="s">
        <v>762</v>
      </c>
      <c r="D3719" t="str">
        <f t="shared" si="58"/>
        <v>11</v>
      </c>
      <c r="E3719" t="s">
        <v>399</v>
      </c>
      <c r="F3719" t="s">
        <v>419</v>
      </c>
      <c r="G3719" s="5">
        <v>3</v>
      </c>
    </row>
    <row r="3720" spans="1:7" x14ac:dyDescent="0.2">
      <c r="A3720" t="s">
        <v>744</v>
      </c>
      <c r="B3720" t="s">
        <v>745</v>
      </c>
      <c r="C3720" t="s">
        <v>762</v>
      </c>
      <c r="D3720" t="str">
        <f t="shared" si="58"/>
        <v>11</v>
      </c>
      <c r="E3720" t="s">
        <v>333</v>
      </c>
      <c r="F3720" t="s">
        <v>419</v>
      </c>
      <c r="G3720" s="5">
        <v>3</v>
      </c>
    </row>
    <row r="3721" spans="1:7" x14ac:dyDescent="0.2">
      <c r="A3721" t="s">
        <v>744</v>
      </c>
      <c r="B3721" t="s">
        <v>745</v>
      </c>
      <c r="C3721" t="s">
        <v>762</v>
      </c>
      <c r="D3721" t="str">
        <f t="shared" si="58"/>
        <v>11</v>
      </c>
      <c r="E3721" t="s">
        <v>571</v>
      </c>
      <c r="F3721" t="s">
        <v>419</v>
      </c>
      <c r="G3721" s="5">
        <v>110</v>
      </c>
    </row>
    <row r="3722" spans="1:7" x14ac:dyDescent="0.2">
      <c r="A3722" t="s">
        <v>744</v>
      </c>
      <c r="B3722" t="s">
        <v>745</v>
      </c>
      <c r="C3722" t="s">
        <v>762</v>
      </c>
      <c r="D3722" t="str">
        <f t="shared" si="58"/>
        <v>11</v>
      </c>
      <c r="E3722" t="s">
        <v>407</v>
      </c>
      <c r="F3722" t="s">
        <v>419</v>
      </c>
      <c r="G3722" s="5">
        <v>109</v>
      </c>
    </row>
    <row r="3723" spans="1:7" x14ac:dyDescent="0.2">
      <c r="A3723" t="s">
        <v>744</v>
      </c>
      <c r="B3723" t="s">
        <v>745</v>
      </c>
      <c r="C3723" t="s">
        <v>762</v>
      </c>
      <c r="D3723" t="str">
        <f t="shared" si="58"/>
        <v>11</v>
      </c>
      <c r="E3723" t="s">
        <v>334</v>
      </c>
      <c r="F3723" t="s">
        <v>419</v>
      </c>
      <c r="G3723" s="5">
        <v>59</v>
      </c>
    </row>
    <row r="3724" spans="1:7" x14ac:dyDescent="0.2">
      <c r="A3724" t="s">
        <v>744</v>
      </c>
      <c r="B3724" t="s">
        <v>745</v>
      </c>
      <c r="C3724" t="s">
        <v>762</v>
      </c>
      <c r="D3724" t="str">
        <f t="shared" si="58"/>
        <v>11</v>
      </c>
      <c r="E3724" t="s">
        <v>474</v>
      </c>
      <c r="F3724" t="s">
        <v>419</v>
      </c>
      <c r="G3724" s="5">
        <v>1290</v>
      </c>
    </row>
    <row r="3725" spans="1:7" x14ac:dyDescent="0.2">
      <c r="A3725" t="s">
        <v>744</v>
      </c>
      <c r="B3725" t="s">
        <v>745</v>
      </c>
      <c r="C3725" t="s">
        <v>762</v>
      </c>
      <c r="D3725" t="str">
        <f t="shared" si="58"/>
        <v>11</v>
      </c>
      <c r="E3725" t="s">
        <v>347</v>
      </c>
      <c r="F3725" t="s">
        <v>419</v>
      </c>
      <c r="G3725" s="5">
        <v>102</v>
      </c>
    </row>
    <row r="3726" spans="1:7" x14ac:dyDescent="0.2">
      <c r="A3726" t="s">
        <v>744</v>
      </c>
      <c r="B3726" t="s">
        <v>745</v>
      </c>
      <c r="C3726" t="s">
        <v>762</v>
      </c>
      <c r="D3726" t="str">
        <f t="shared" si="58"/>
        <v>11</v>
      </c>
      <c r="E3726" t="s">
        <v>335</v>
      </c>
      <c r="F3726" t="s">
        <v>419</v>
      </c>
      <c r="G3726" s="5">
        <v>962</v>
      </c>
    </row>
    <row r="3727" spans="1:7" x14ac:dyDescent="0.2">
      <c r="A3727" t="s">
        <v>744</v>
      </c>
      <c r="B3727" t="s">
        <v>745</v>
      </c>
      <c r="C3727" t="s">
        <v>762</v>
      </c>
      <c r="D3727" t="str">
        <f t="shared" si="58"/>
        <v>11</v>
      </c>
      <c r="E3727" t="s">
        <v>495</v>
      </c>
      <c r="F3727" t="s">
        <v>419</v>
      </c>
      <c r="G3727" s="5">
        <v>8</v>
      </c>
    </row>
    <row r="3728" spans="1:7" x14ac:dyDescent="0.2">
      <c r="A3728" t="s">
        <v>744</v>
      </c>
      <c r="B3728" t="s">
        <v>745</v>
      </c>
      <c r="C3728" t="s">
        <v>762</v>
      </c>
      <c r="D3728" t="str">
        <f t="shared" si="58"/>
        <v>12</v>
      </c>
      <c r="E3728" t="s">
        <v>336</v>
      </c>
      <c r="F3728" t="s">
        <v>419</v>
      </c>
      <c r="G3728" s="5">
        <v>-38</v>
      </c>
    </row>
    <row r="3729" spans="1:7" x14ac:dyDescent="0.2">
      <c r="A3729" t="s">
        <v>744</v>
      </c>
      <c r="B3729" t="s">
        <v>745</v>
      </c>
      <c r="C3729" t="s">
        <v>762</v>
      </c>
      <c r="D3729" t="str">
        <f t="shared" si="58"/>
        <v>12</v>
      </c>
      <c r="E3729" t="s">
        <v>400</v>
      </c>
      <c r="F3729" t="s">
        <v>419</v>
      </c>
      <c r="G3729" s="5">
        <v>73</v>
      </c>
    </row>
    <row r="3730" spans="1:7" x14ac:dyDescent="0.2">
      <c r="A3730" t="s">
        <v>744</v>
      </c>
      <c r="B3730" t="s">
        <v>745</v>
      </c>
      <c r="C3730" t="s">
        <v>762</v>
      </c>
      <c r="D3730" t="str">
        <f t="shared" si="58"/>
        <v>12</v>
      </c>
      <c r="E3730" t="s">
        <v>502</v>
      </c>
      <c r="F3730" t="s">
        <v>419</v>
      </c>
      <c r="G3730" s="5">
        <v>81</v>
      </c>
    </row>
    <row r="3731" spans="1:7" x14ac:dyDescent="0.2">
      <c r="A3731" t="s">
        <v>744</v>
      </c>
      <c r="B3731" t="s">
        <v>745</v>
      </c>
      <c r="C3731" t="s">
        <v>762</v>
      </c>
      <c r="D3731" t="str">
        <f t="shared" si="58"/>
        <v>12</v>
      </c>
      <c r="E3731" t="s">
        <v>503</v>
      </c>
      <c r="F3731" t="s">
        <v>419</v>
      </c>
      <c r="G3731" s="5">
        <v>1682</v>
      </c>
    </row>
    <row r="3732" spans="1:7" x14ac:dyDescent="0.2">
      <c r="A3732" t="s">
        <v>744</v>
      </c>
      <c r="B3732" t="s">
        <v>745</v>
      </c>
      <c r="C3732" t="s">
        <v>762</v>
      </c>
      <c r="D3732" t="str">
        <f t="shared" si="58"/>
        <v>12</v>
      </c>
      <c r="E3732" t="s">
        <v>752</v>
      </c>
      <c r="F3732" t="s">
        <v>419</v>
      </c>
      <c r="G3732" s="5">
        <v>1610</v>
      </c>
    </row>
    <row r="3733" spans="1:7" x14ac:dyDescent="0.2">
      <c r="A3733" t="s">
        <v>744</v>
      </c>
      <c r="B3733" t="s">
        <v>745</v>
      </c>
      <c r="C3733" t="s">
        <v>762</v>
      </c>
      <c r="D3733" t="str">
        <f t="shared" si="58"/>
        <v>12</v>
      </c>
      <c r="E3733" t="s">
        <v>750</v>
      </c>
      <c r="F3733" t="s">
        <v>419</v>
      </c>
      <c r="G3733" s="5">
        <v>390</v>
      </c>
    </row>
    <row r="3734" spans="1:7" x14ac:dyDescent="0.2">
      <c r="A3734" t="s">
        <v>744</v>
      </c>
      <c r="B3734" t="s">
        <v>745</v>
      </c>
      <c r="C3734" t="s">
        <v>762</v>
      </c>
      <c r="D3734" t="str">
        <f t="shared" si="58"/>
        <v>12</v>
      </c>
      <c r="E3734" t="s">
        <v>747</v>
      </c>
      <c r="F3734" t="s">
        <v>419</v>
      </c>
      <c r="G3734" s="5">
        <v>80</v>
      </c>
    </row>
    <row r="3735" spans="1:7" x14ac:dyDescent="0.2">
      <c r="A3735" t="s">
        <v>744</v>
      </c>
      <c r="B3735" t="s">
        <v>745</v>
      </c>
      <c r="C3735" t="s">
        <v>762</v>
      </c>
      <c r="D3735" t="str">
        <f t="shared" si="58"/>
        <v>12</v>
      </c>
      <c r="E3735" t="s">
        <v>401</v>
      </c>
      <c r="F3735" t="s">
        <v>419</v>
      </c>
      <c r="G3735" s="5">
        <v>46</v>
      </c>
    </row>
    <row r="3736" spans="1:7" x14ac:dyDescent="0.2">
      <c r="A3736" t="s">
        <v>744</v>
      </c>
      <c r="B3736" t="s">
        <v>745</v>
      </c>
      <c r="C3736" t="s">
        <v>762</v>
      </c>
      <c r="D3736" t="str">
        <f t="shared" si="58"/>
        <v>12</v>
      </c>
      <c r="E3736" t="s">
        <v>572</v>
      </c>
      <c r="F3736" t="s">
        <v>419</v>
      </c>
      <c r="G3736" s="5">
        <v>5065</v>
      </c>
    </row>
    <row r="3737" spans="1:7" x14ac:dyDescent="0.2">
      <c r="A3737" t="s">
        <v>744</v>
      </c>
      <c r="B3737" t="s">
        <v>745</v>
      </c>
      <c r="C3737" t="s">
        <v>762</v>
      </c>
      <c r="D3737" t="str">
        <f t="shared" si="58"/>
        <v>12</v>
      </c>
      <c r="E3737" t="s">
        <v>361</v>
      </c>
      <c r="F3737" t="s">
        <v>419</v>
      </c>
      <c r="G3737" s="5">
        <v>107</v>
      </c>
    </row>
    <row r="3738" spans="1:7" x14ac:dyDescent="0.2">
      <c r="A3738" t="s">
        <v>744</v>
      </c>
      <c r="B3738" t="s">
        <v>745</v>
      </c>
      <c r="C3738" t="s">
        <v>762</v>
      </c>
      <c r="D3738" t="str">
        <f t="shared" si="58"/>
        <v>14</v>
      </c>
      <c r="E3738" t="s">
        <v>337</v>
      </c>
      <c r="F3738" t="s">
        <v>419</v>
      </c>
      <c r="G3738" s="5">
        <v>3</v>
      </c>
    </row>
    <row r="3739" spans="1:7" x14ac:dyDescent="0.2">
      <c r="A3739" t="s">
        <v>744</v>
      </c>
      <c r="B3739" t="s">
        <v>745</v>
      </c>
      <c r="C3739" t="s">
        <v>762</v>
      </c>
      <c r="D3739" t="str">
        <f t="shared" si="58"/>
        <v>15</v>
      </c>
      <c r="E3739" t="s">
        <v>763</v>
      </c>
      <c r="F3739" t="s">
        <v>764</v>
      </c>
      <c r="G3739" s="5">
        <v>4100</v>
      </c>
    </row>
    <row r="3740" spans="1:7" x14ac:dyDescent="0.2">
      <c r="A3740" t="s">
        <v>744</v>
      </c>
      <c r="B3740" t="s">
        <v>745</v>
      </c>
      <c r="C3740" t="s">
        <v>762</v>
      </c>
      <c r="D3740" t="str">
        <f t="shared" si="58"/>
        <v>15</v>
      </c>
      <c r="E3740" t="s">
        <v>453</v>
      </c>
      <c r="F3740" t="s">
        <v>419</v>
      </c>
      <c r="G3740" s="5">
        <v>7800</v>
      </c>
    </row>
    <row r="3741" spans="1:7" x14ac:dyDescent="0.2">
      <c r="A3741" t="s">
        <v>744</v>
      </c>
      <c r="B3741" t="s">
        <v>745</v>
      </c>
      <c r="C3741" t="s">
        <v>762</v>
      </c>
      <c r="D3741" t="str">
        <f t="shared" si="58"/>
        <v>16</v>
      </c>
      <c r="E3741" t="s">
        <v>382</v>
      </c>
      <c r="F3741" t="s">
        <v>419</v>
      </c>
      <c r="G3741" s="5">
        <v>3</v>
      </c>
    </row>
    <row r="3742" spans="1:7" x14ac:dyDescent="0.2">
      <c r="A3742" t="s">
        <v>744</v>
      </c>
      <c r="B3742" t="s">
        <v>745</v>
      </c>
      <c r="C3742" t="s">
        <v>762</v>
      </c>
      <c r="D3742" t="str">
        <f t="shared" si="58"/>
        <v>16</v>
      </c>
      <c r="E3742" t="s">
        <v>765</v>
      </c>
      <c r="F3742" t="s">
        <v>419</v>
      </c>
      <c r="G3742" s="5">
        <v>-9733</v>
      </c>
    </row>
    <row r="3743" spans="1:7" x14ac:dyDescent="0.2">
      <c r="A3743" t="s">
        <v>744</v>
      </c>
      <c r="B3743" t="s">
        <v>745</v>
      </c>
      <c r="C3743" t="s">
        <v>762</v>
      </c>
      <c r="D3743" t="str">
        <f t="shared" si="58"/>
        <v>16</v>
      </c>
      <c r="E3743" t="s">
        <v>766</v>
      </c>
      <c r="F3743" t="s">
        <v>419</v>
      </c>
      <c r="G3743" s="5">
        <v>-9283</v>
      </c>
    </row>
    <row r="3744" spans="1:7" x14ac:dyDescent="0.2">
      <c r="A3744" t="s">
        <v>744</v>
      </c>
      <c r="B3744" t="s">
        <v>745</v>
      </c>
      <c r="C3744" t="s">
        <v>762</v>
      </c>
      <c r="D3744" t="str">
        <f t="shared" si="58"/>
        <v>16</v>
      </c>
      <c r="E3744" t="s">
        <v>767</v>
      </c>
      <c r="F3744" t="s">
        <v>419</v>
      </c>
      <c r="G3744" s="5">
        <v>-16239</v>
      </c>
    </row>
    <row r="3745" spans="1:7" x14ac:dyDescent="0.2">
      <c r="A3745" t="s">
        <v>744</v>
      </c>
      <c r="B3745" t="s">
        <v>745</v>
      </c>
      <c r="C3745" t="s">
        <v>762</v>
      </c>
      <c r="D3745" t="str">
        <f t="shared" si="58"/>
        <v>16</v>
      </c>
      <c r="E3745" t="s">
        <v>768</v>
      </c>
      <c r="F3745" t="s">
        <v>419</v>
      </c>
      <c r="G3745" s="5">
        <v>-680</v>
      </c>
    </row>
    <row r="3746" spans="1:7" x14ac:dyDescent="0.2">
      <c r="A3746" t="s">
        <v>744</v>
      </c>
      <c r="B3746" t="s">
        <v>745</v>
      </c>
      <c r="C3746" t="s">
        <v>762</v>
      </c>
      <c r="D3746" t="str">
        <f t="shared" si="58"/>
        <v>16</v>
      </c>
      <c r="E3746" t="s">
        <v>769</v>
      </c>
      <c r="F3746" t="s">
        <v>419</v>
      </c>
      <c r="G3746" s="5">
        <v>-1388</v>
      </c>
    </row>
    <row r="3747" spans="1:7" x14ac:dyDescent="0.2">
      <c r="A3747" t="s">
        <v>744</v>
      </c>
      <c r="B3747" t="s">
        <v>745</v>
      </c>
      <c r="C3747" t="s">
        <v>762</v>
      </c>
      <c r="D3747" t="str">
        <f t="shared" si="58"/>
        <v>16</v>
      </c>
      <c r="E3747" t="s">
        <v>567</v>
      </c>
      <c r="F3747" t="s">
        <v>419</v>
      </c>
      <c r="G3747" s="5">
        <v>-67</v>
      </c>
    </row>
    <row r="3748" spans="1:7" x14ac:dyDescent="0.2">
      <c r="A3748" t="s">
        <v>744</v>
      </c>
      <c r="B3748" t="s">
        <v>745</v>
      </c>
      <c r="C3748" t="s">
        <v>762</v>
      </c>
      <c r="D3748" t="str">
        <f t="shared" si="58"/>
        <v>16</v>
      </c>
      <c r="E3748" t="s">
        <v>731</v>
      </c>
      <c r="F3748" t="s">
        <v>419</v>
      </c>
      <c r="G3748" s="5">
        <v>-1500</v>
      </c>
    </row>
    <row r="3749" spans="1:7" x14ac:dyDescent="0.2">
      <c r="A3749" t="s">
        <v>744</v>
      </c>
      <c r="B3749" t="s">
        <v>745</v>
      </c>
      <c r="C3749" t="s">
        <v>762</v>
      </c>
      <c r="D3749" t="str">
        <f t="shared" si="58"/>
        <v>16</v>
      </c>
      <c r="E3749" t="s">
        <v>351</v>
      </c>
      <c r="F3749" t="s">
        <v>352</v>
      </c>
      <c r="G3749" s="5">
        <v>1920</v>
      </c>
    </row>
    <row r="3750" spans="1:7" x14ac:dyDescent="0.2">
      <c r="A3750" t="s">
        <v>744</v>
      </c>
      <c r="B3750" t="s">
        <v>745</v>
      </c>
      <c r="C3750" t="s">
        <v>762</v>
      </c>
      <c r="D3750" t="str">
        <f t="shared" si="58"/>
        <v>17</v>
      </c>
      <c r="E3750" t="s">
        <v>339</v>
      </c>
      <c r="F3750" t="s">
        <v>419</v>
      </c>
      <c r="G3750" s="5">
        <v>-3</v>
      </c>
    </row>
    <row r="3751" spans="1:7" x14ac:dyDescent="0.2">
      <c r="A3751" t="s">
        <v>744</v>
      </c>
      <c r="B3751" t="s">
        <v>745</v>
      </c>
      <c r="C3751" t="s">
        <v>762</v>
      </c>
      <c r="D3751" t="str">
        <f t="shared" si="58"/>
        <v>19</v>
      </c>
      <c r="E3751" t="s">
        <v>475</v>
      </c>
      <c r="F3751" t="s">
        <v>419</v>
      </c>
      <c r="G3751" s="5">
        <v>-2661</v>
      </c>
    </row>
    <row r="3752" spans="1:7" x14ac:dyDescent="0.2">
      <c r="A3752" t="s">
        <v>744</v>
      </c>
      <c r="B3752" t="s">
        <v>745</v>
      </c>
      <c r="C3752" t="s">
        <v>770</v>
      </c>
      <c r="D3752" t="str">
        <f t="shared" si="58"/>
        <v>10</v>
      </c>
      <c r="E3752" t="s">
        <v>320</v>
      </c>
      <c r="F3752" t="s">
        <v>771</v>
      </c>
      <c r="G3752" s="5">
        <v>9072</v>
      </c>
    </row>
    <row r="3753" spans="1:7" x14ac:dyDescent="0.2">
      <c r="A3753" t="s">
        <v>744</v>
      </c>
      <c r="B3753" t="s">
        <v>745</v>
      </c>
      <c r="C3753" t="s">
        <v>770</v>
      </c>
      <c r="D3753" t="str">
        <f t="shared" si="58"/>
        <v>10</v>
      </c>
      <c r="E3753" t="s">
        <v>574</v>
      </c>
      <c r="F3753" t="s">
        <v>771</v>
      </c>
      <c r="G3753" s="5">
        <v>4</v>
      </c>
    </row>
    <row r="3754" spans="1:7" x14ac:dyDescent="0.2">
      <c r="A3754" t="s">
        <v>744</v>
      </c>
      <c r="B3754" t="s">
        <v>745</v>
      </c>
      <c r="C3754" t="s">
        <v>770</v>
      </c>
      <c r="D3754" t="str">
        <f t="shared" si="58"/>
        <v>10</v>
      </c>
      <c r="E3754" t="s">
        <v>403</v>
      </c>
      <c r="F3754" t="s">
        <v>771</v>
      </c>
      <c r="G3754" s="5">
        <v>46</v>
      </c>
    </row>
    <row r="3755" spans="1:7" x14ac:dyDescent="0.2">
      <c r="A3755" t="s">
        <v>744</v>
      </c>
      <c r="B3755" t="s">
        <v>745</v>
      </c>
      <c r="C3755" t="s">
        <v>770</v>
      </c>
      <c r="D3755" t="str">
        <f t="shared" si="58"/>
        <v>10</v>
      </c>
      <c r="E3755" t="s">
        <v>524</v>
      </c>
      <c r="F3755" t="s">
        <v>771</v>
      </c>
      <c r="G3755" s="5">
        <v>282</v>
      </c>
    </row>
    <row r="3756" spans="1:7" x14ac:dyDescent="0.2">
      <c r="A3756" t="s">
        <v>744</v>
      </c>
      <c r="B3756" t="s">
        <v>745</v>
      </c>
      <c r="C3756" t="s">
        <v>770</v>
      </c>
      <c r="D3756" t="str">
        <f t="shared" si="58"/>
        <v>10</v>
      </c>
      <c r="E3756" t="s">
        <v>575</v>
      </c>
      <c r="F3756" t="s">
        <v>771</v>
      </c>
      <c r="G3756" s="5">
        <v>132</v>
      </c>
    </row>
    <row r="3757" spans="1:7" x14ac:dyDescent="0.2">
      <c r="A3757" t="s">
        <v>744</v>
      </c>
      <c r="B3757" t="s">
        <v>745</v>
      </c>
      <c r="C3757" t="s">
        <v>770</v>
      </c>
      <c r="D3757" t="str">
        <f t="shared" si="58"/>
        <v>10</v>
      </c>
      <c r="E3757" t="s">
        <v>394</v>
      </c>
      <c r="F3757" t="s">
        <v>771</v>
      </c>
      <c r="G3757" s="5">
        <v>2</v>
      </c>
    </row>
    <row r="3758" spans="1:7" x14ac:dyDescent="0.2">
      <c r="A3758" t="s">
        <v>744</v>
      </c>
      <c r="B3758" t="s">
        <v>745</v>
      </c>
      <c r="C3758" t="s">
        <v>770</v>
      </c>
      <c r="D3758" t="str">
        <f t="shared" si="58"/>
        <v>10</v>
      </c>
      <c r="E3758" t="s">
        <v>436</v>
      </c>
      <c r="F3758" t="s">
        <v>771</v>
      </c>
      <c r="G3758" s="5">
        <v>77</v>
      </c>
    </row>
    <row r="3759" spans="1:7" x14ac:dyDescent="0.2">
      <c r="A3759" t="s">
        <v>744</v>
      </c>
      <c r="B3759" t="s">
        <v>745</v>
      </c>
      <c r="C3759" t="s">
        <v>770</v>
      </c>
      <c r="D3759" t="str">
        <f t="shared" si="58"/>
        <v>10</v>
      </c>
      <c r="E3759" t="s">
        <v>437</v>
      </c>
      <c r="F3759" t="s">
        <v>771</v>
      </c>
      <c r="G3759" s="5">
        <v>1096</v>
      </c>
    </row>
    <row r="3760" spans="1:7" x14ac:dyDescent="0.2">
      <c r="A3760" t="s">
        <v>744</v>
      </c>
      <c r="B3760" t="s">
        <v>745</v>
      </c>
      <c r="C3760" t="s">
        <v>770</v>
      </c>
      <c r="D3760" t="str">
        <f t="shared" si="58"/>
        <v>10</v>
      </c>
      <c r="E3760" t="s">
        <v>534</v>
      </c>
      <c r="F3760" t="s">
        <v>771</v>
      </c>
      <c r="G3760" s="5">
        <v>1</v>
      </c>
    </row>
    <row r="3761" spans="1:7" x14ac:dyDescent="0.2">
      <c r="A3761" t="s">
        <v>744</v>
      </c>
      <c r="B3761" t="s">
        <v>745</v>
      </c>
      <c r="C3761" t="s">
        <v>770</v>
      </c>
      <c r="D3761" t="str">
        <f t="shared" si="58"/>
        <v>10</v>
      </c>
      <c r="E3761" t="s">
        <v>404</v>
      </c>
      <c r="F3761" t="s">
        <v>771</v>
      </c>
      <c r="G3761" s="5">
        <v>14</v>
      </c>
    </row>
    <row r="3762" spans="1:7" x14ac:dyDescent="0.2">
      <c r="A3762" t="s">
        <v>744</v>
      </c>
      <c r="B3762" t="s">
        <v>745</v>
      </c>
      <c r="C3762" t="s">
        <v>770</v>
      </c>
      <c r="D3762" t="str">
        <f t="shared" si="58"/>
        <v>10</v>
      </c>
      <c r="E3762" t="s">
        <v>322</v>
      </c>
      <c r="F3762" t="s">
        <v>771</v>
      </c>
      <c r="G3762" s="5">
        <v>48</v>
      </c>
    </row>
    <row r="3763" spans="1:7" x14ac:dyDescent="0.2">
      <c r="A3763" t="s">
        <v>744</v>
      </c>
      <c r="B3763" t="s">
        <v>745</v>
      </c>
      <c r="C3763" t="s">
        <v>770</v>
      </c>
      <c r="D3763" t="str">
        <f t="shared" si="58"/>
        <v>10</v>
      </c>
      <c r="E3763" t="s">
        <v>667</v>
      </c>
      <c r="F3763" t="s">
        <v>771</v>
      </c>
      <c r="G3763" s="5">
        <v>4</v>
      </c>
    </row>
    <row r="3764" spans="1:7" x14ac:dyDescent="0.2">
      <c r="A3764" t="s">
        <v>744</v>
      </c>
      <c r="B3764" t="s">
        <v>745</v>
      </c>
      <c r="C3764" t="s">
        <v>770</v>
      </c>
      <c r="D3764" t="str">
        <f t="shared" si="58"/>
        <v>10</v>
      </c>
      <c r="E3764" t="s">
        <v>749</v>
      </c>
      <c r="F3764" t="s">
        <v>771</v>
      </c>
      <c r="G3764" s="5">
        <v>1437</v>
      </c>
    </row>
    <row r="3765" spans="1:7" x14ac:dyDescent="0.2">
      <c r="A3765" t="s">
        <v>744</v>
      </c>
      <c r="B3765" t="s">
        <v>745</v>
      </c>
      <c r="C3765" t="s">
        <v>770</v>
      </c>
      <c r="D3765" t="str">
        <f t="shared" si="58"/>
        <v>10</v>
      </c>
      <c r="E3765" t="s">
        <v>324</v>
      </c>
      <c r="F3765" t="s">
        <v>771</v>
      </c>
      <c r="G3765" s="5">
        <v>1745</v>
      </c>
    </row>
    <row r="3766" spans="1:7" x14ac:dyDescent="0.2">
      <c r="A3766" t="s">
        <v>744</v>
      </c>
      <c r="B3766" t="s">
        <v>745</v>
      </c>
      <c r="C3766" t="s">
        <v>770</v>
      </c>
      <c r="D3766" t="str">
        <f t="shared" si="58"/>
        <v>10</v>
      </c>
      <c r="E3766" t="s">
        <v>325</v>
      </c>
      <c r="F3766" t="s">
        <v>771</v>
      </c>
      <c r="G3766" s="5">
        <v>11</v>
      </c>
    </row>
    <row r="3767" spans="1:7" x14ac:dyDescent="0.2">
      <c r="A3767" t="s">
        <v>744</v>
      </c>
      <c r="B3767" t="s">
        <v>745</v>
      </c>
      <c r="C3767" t="s">
        <v>770</v>
      </c>
      <c r="D3767" t="str">
        <f t="shared" si="58"/>
        <v>10</v>
      </c>
      <c r="E3767" t="s">
        <v>326</v>
      </c>
      <c r="F3767" t="s">
        <v>771</v>
      </c>
      <c r="G3767" s="5">
        <v>1907</v>
      </c>
    </row>
    <row r="3768" spans="1:7" x14ac:dyDescent="0.2">
      <c r="A3768" t="s">
        <v>744</v>
      </c>
      <c r="B3768" t="s">
        <v>745</v>
      </c>
      <c r="C3768" t="s">
        <v>770</v>
      </c>
      <c r="D3768" t="str">
        <f t="shared" si="58"/>
        <v>11</v>
      </c>
      <c r="E3768" t="s">
        <v>344</v>
      </c>
      <c r="F3768" t="s">
        <v>771</v>
      </c>
      <c r="G3768" s="5">
        <v>36</v>
      </c>
    </row>
    <row r="3769" spans="1:7" x14ac:dyDescent="0.2">
      <c r="A3769" t="s">
        <v>744</v>
      </c>
      <c r="B3769" t="s">
        <v>745</v>
      </c>
      <c r="C3769" t="s">
        <v>770</v>
      </c>
      <c r="D3769" t="str">
        <f t="shared" si="58"/>
        <v>11</v>
      </c>
      <c r="E3769" t="s">
        <v>405</v>
      </c>
      <c r="F3769" t="s">
        <v>771</v>
      </c>
      <c r="G3769" s="5">
        <v>64</v>
      </c>
    </row>
    <row r="3770" spans="1:7" x14ac:dyDescent="0.2">
      <c r="A3770" t="s">
        <v>744</v>
      </c>
      <c r="B3770" t="s">
        <v>745</v>
      </c>
      <c r="C3770" t="s">
        <v>770</v>
      </c>
      <c r="D3770" t="str">
        <f t="shared" si="58"/>
        <v>11</v>
      </c>
      <c r="E3770" t="s">
        <v>327</v>
      </c>
      <c r="F3770" t="s">
        <v>771</v>
      </c>
      <c r="G3770" s="5">
        <v>10</v>
      </c>
    </row>
    <row r="3771" spans="1:7" x14ac:dyDescent="0.2">
      <c r="A3771" t="s">
        <v>744</v>
      </c>
      <c r="B3771" t="s">
        <v>745</v>
      </c>
      <c r="C3771" t="s">
        <v>770</v>
      </c>
      <c r="D3771" t="str">
        <f t="shared" si="58"/>
        <v>11</v>
      </c>
      <c r="E3771" t="s">
        <v>328</v>
      </c>
      <c r="F3771" t="s">
        <v>771</v>
      </c>
      <c r="G3771" s="5">
        <v>1251</v>
      </c>
    </row>
    <row r="3772" spans="1:7" x14ac:dyDescent="0.2">
      <c r="A3772" t="s">
        <v>744</v>
      </c>
      <c r="B3772" t="s">
        <v>745</v>
      </c>
      <c r="C3772" t="s">
        <v>770</v>
      </c>
      <c r="D3772" t="str">
        <f t="shared" si="58"/>
        <v>11</v>
      </c>
      <c r="E3772" t="s">
        <v>392</v>
      </c>
      <c r="F3772" t="s">
        <v>771</v>
      </c>
      <c r="G3772" s="5">
        <v>2</v>
      </c>
    </row>
    <row r="3773" spans="1:7" x14ac:dyDescent="0.2">
      <c r="A3773" t="s">
        <v>744</v>
      </c>
      <c r="B3773" t="s">
        <v>745</v>
      </c>
      <c r="C3773" t="s">
        <v>770</v>
      </c>
      <c r="D3773" t="str">
        <f t="shared" si="58"/>
        <v>11</v>
      </c>
      <c r="E3773" t="s">
        <v>517</v>
      </c>
      <c r="F3773" t="s">
        <v>771</v>
      </c>
      <c r="G3773" s="5">
        <v>89</v>
      </c>
    </row>
    <row r="3774" spans="1:7" x14ac:dyDescent="0.2">
      <c r="A3774" t="s">
        <v>744</v>
      </c>
      <c r="B3774" t="s">
        <v>745</v>
      </c>
      <c r="C3774" t="s">
        <v>770</v>
      </c>
      <c r="D3774" t="str">
        <f t="shared" si="58"/>
        <v>11</v>
      </c>
      <c r="E3774" t="s">
        <v>576</v>
      </c>
      <c r="F3774" t="s">
        <v>771</v>
      </c>
      <c r="G3774" s="5">
        <v>30</v>
      </c>
    </row>
    <row r="3775" spans="1:7" x14ac:dyDescent="0.2">
      <c r="A3775" t="s">
        <v>744</v>
      </c>
      <c r="B3775" t="s">
        <v>745</v>
      </c>
      <c r="C3775" t="s">
        <v>770</v>
      </c>
      <c r="D3775" t="str">
        <f t="shared" si="58"/>
        <v>11</v>
      </c>
      <c r="E3775" t="s">
        <v>360</v>
      </c>
      <c r="F3775" t="s">
        <v>771</v>
      </c>
      <c r="G3775" s="5">
        <v>203</v>
      </c>
    </row>
    <row r="3776" spans="1:7" x14ac:dyDescent="0.2">
      <c r="A3776" t="s">
        <v>744</v>
      </c>
      <c r="B3776" t="s">
        <v>745</v>
      </c>
      <c r="C3776" t="s">
        <v>770</v>
      </c>
      <c r="D3776" t="str">
        <f t="shared" si="58"/>
        <v>11</v>
      </c>
      <c r="E3776" t="s">
        <v>406</v>
      </c>
      <c r="F3776" t="s">
        <v>771</v>
      </c>
      <c r="G3776" s="5">
        <v>10</v>
      </c>
    </row>
    <row r="3777" spans="1:7" x14ac:dyDescent="0.2">
      <c r="A3777" t="s">
        <v>744</v>
      </c>
      <c r="B3777" t="s">
        <v>745</v>
      </c>
      <c r="C3777" t="s">
        <v>770</v>
      </c>
      <c r="D3777" t="str">
        <f t="shared" si="58"/>
        <v>11</v>
      </c>
      <c r="E3777" t="s">
        <v>427</v>
      </c>
      <c r="F3777" t="s">
        <v>771</v>
      </c>
      <c r="G3777" s="5">
        <v>18</v>
      </c>
    </row>
    <row r="3778" spans="1:7" x14ac:dyDescent="0.2">
      <c r="A3778" t="s">
        <v>744</v>
      </c>
      <c r="B3778" t="s">
        <v>745</v>
      </c>
      <c r="C3778" t="s">
        <v>770</v>
      </c>
      <c r="D3778" t="str">
        <f t="shared" si="58"/>
        <v>11</v>
      </c>
      <c r="E3778" t="s">
        <v>329</v>
      </c>
      <c r="F3778" t="s">
        <v>771</v>
      </c>
      <c r="G3778" s="5">
        <v>21</v>
      </c>
    </row>
    <row r="3779" spans="1:7" x14ac:dyDescent="0.2">
      <c r="A3779" t="s">
        <v>744</v>
      </c>
      <c r="B3779" t="s">
        <v>745</v>
      </c>
      <c r="C3779" t="s">
        <v>770</v>
      </c>
      <c r="D3779" t="str">
        <f t="shared" ref="D3779:D3842" si="59">LEFT(E3779,2)</f>
        <v>11</v>
      </c>
      <c r="E3779" t="s">
        <v>330</v>
      </c>
      <c r="F3779" t="s">
        <v>771</v>
      </c>
      <c r="G3779" s="5">
        <v>135</v>
      </c>
    </row>
    <row r="3780" spans="1:7" x14ac:dyDescent="0.2">
      <c r="A3780" t="s">
        <v>744</v>
      </c>
      <c r="B3780" t="s">
        <v>745</v>
      </c>
      <c r="C3780" t="s">
        <v>770</v>
      </c>
      <c r="D3780" t="str">
        <f t="shared" si="59"/>
        <v>11</v>
      </c>
      <c r="E3780" t="s">
        <v>331</v>
      </c>
      <c r="F3780" t="s">
        <v>771</v>
      </c>
      <c r="G3780" s="5">
        <v>31</v>
      </c>
    </row>
    <row r="3781" spans="1:7" x14ac:dyDescent="0.2">
      <c r="A3781" t="s">
        <v>744</v>
      </c>
      <c r="B3781" t="s">
        <v>745</v>
      </c>
      <c r="C3781" t="s">
        <v>770</v>
      </c>
      <c r="D3781" t="str">
        <f t="shared" si="59"/>
        <v>11</v>
      </c>
      <c r="E3781" t="s">
        <v>332</v>
      </c>
      <c r="F3781" t="s">
        <v>771</v>
      </c>
      <c r="G3781" s="5">
        <v>9</v>
      </c>
    </row>
    <row r="3782" spans="1:7" x14ac:dyDescent="0.2">
      <c r="A3782" t="s">
        <v>744</v>
      </c>
      <c r="B3782" t="s">
        <v>745</v>
      </c>
      <c r="C3782" t="s">
        <v>770</v>
      </c>
      <c r="D3782" t="str">
        <f t="shared" si="59"/>
        <v>11</v>
      </c>
      <c r="E3782" t="s">
        <v>399</v>
      </c>
      <c r="F3782" t="s">
        <v>771</v>
      </c>
      <c r="G3782" s="5">
        <v>2</v>
      </c>
    </row>
    <row r="3783" spans="1:7" x14ac:dyDescent="0.2">
      <c r="A3783" t="s">
        <v>744</v>
      </c>
      <c r="B3783" t="s">
        <v>745</v>
      </c>
      <c r="C3783" t="s">
        <v>770</v>
      </c>
      <c r="D3783" t="str">
        <f t="shared" si="59"/>
        <v>11</v>
      </c>
      <c r="E3783" t="s">
        <v>571</v>
      </c>
      <c r="F3783" t="s">
        <v>771</v>
      </c>
      <c r="G3783" s="5">
        <v>99</v>
      </c>
    </row>
    <row r="3784" spans="1:7" x14ac:dyDescent="0.2">
      <c r="A3784" t="s">
        <v>744</v>
      </c>
      <c r="B3784" t="s">
        <v>745</v>
      </c>
      <c r="C3784" t="s">
        <v>770</v>
      </c>
      <c r="D3784" t="str">
        <f t="shared" si="59"/>
        <v>11</v>
      </c>
      <c r="E3784" t="s">
        <v>407</v>
      </c>
      <c r="F3784" t="s">
        <v>771</v>
      </c>
      <c r="G3784" s="5">
        <v>224</v>
      </c>
    </row>
    <row r="3785" spans="1:7" x14ac:dyDescent="0.2">
      <c r="A3785" t="s">
        <v>744</v>
      </c>
      <c r="B3785" t="s">
        <v>745</v>
      </c>
      <c r="C3785" t="s">
        <v>770</v>
      </c>
      <c r="D3785" t="str">
        <f t="shared" si="59"/>
        <v>11</v>
      </c>
      <c r="E3785" t="s">
        <v>334</v>
      </c>
      <c r="F3785" t="s">
        <v>771</v>
      </c>
      <c r="G3785" s="5">
        <v>58</v>
      </c>
    </row>
    <row r="3786" spans="1:7" x14ac:dyDescent="0.2">
      <c r="A3786" t="s">
        <v>744</v>
      </c>
      <c r="B3786" t="s">
        <v>745</v>
      </c>
      <c r="C3786" t="s">
        <v>770</v>
      </c>
      <c r="D3786" t="str">
        <f t="shared" si="59"/>
        <v>11</v>
      </c>
      <c r="E3786" t="s">
        <v>474</v>
      </c>
      <c r="F3786" t="s">
        <v>771</v>
      </c>
      <c r="G3786" s="5">
        <v>1607</v>
      </c>
    </row>
    <row r="3787" spans="1:7" x14ac:dyDescent="0.2">
      <c r="A3787" t="s">
        <v>744</v>
      </c>
      <c r="B3787" t="s">
        <v>745</v>
      </c>
      <c r="C3787" t="s">
        <v>770</v>
      </c>
      <c r="D3787" t="str">
        <f t="shared" si="59"/>
        <v>11</v>
      </c>
      <c r="E3787" t="s">
        <v>499</v>
      </c>
      <c r="F3787" t="s">
        <v>771</v>
      </c>
      <c r="G3787" s="5">
        <v>188</v>
      </c>
    </row>
    <row r="3788" spans="1:7" x14ac:dyDescent="0.2">
      <c r="A3788" t="s">
        <v>744</v>
      </c>
      <c r="B3788" t="s">
        <v>745</v>
      </c>
      <c r="C3788" t="s">
        <v>770</v>
      </c>
      <c r="D3788" t="str">
        <f t="shared" si="59"/>
        <v>11</v>
      </c>
      <c r="E3788" t="s">
        <v>347</v>
      </c>
      <c r="F3788" t="s">
        <v>771</v>
      </c>
      <c r="G3788" s="5">
        <v>102</v>
      </c>
    </row>
    <row r="3789" spans="1:7" x14ac:dyDescent="0.2">
      <c r="A3789" t="s">
        <v>744</v>
      </c>
      <c r="B3789" t="s">
        <v>745</v>
      </c>
      <c r="C3789" t="s">
        <v>770</v>
      </c>
      <c r="D3789" t="str">
        <f t="shared" si="59"/>
        <v>11</v>
      </c>
      <c r="E3789" t="s">
        <v>335</v>
      </c>
      <c r="F3789" t="s">
        <v>771</v>
      </c>
      <c r="G3789" s="5">
        <v>621</v>
      </c>
    </row>
    <row r="3790" spans="1:7" x14ac:dyDescent="0.2">
      <c r="A3790" t="s">
        <v>744</v>
      </c>
      <c r="B3790" t="s">
        <v>745</v>
      </c>
      <c r="C3790" t="s">
        <v>770</v>
      </c>
      <c r="D3790" t="str">
        <f t="shared" si="59"/>
        <v>11</v>
      </c>
      <c r="E3790" t="s">
        <v>495</v>
      </c>
      <c r="F3790" t="s">
        <v>771</v>
      </c>
      <c r="G3790" s="5">
        <v>137</v>
      </c>
    </row>
    <row r="3791" spans="1:7" x14ac:dyDescent="0.2">
      <c r="A3791" t="s">
        <v>744</v>
      </c>
      <c r="B3791" t="s">
        <v>745</v>
      </c>
      <c r="C3791" t="s">
        <v>770</v>
      </c>
      <c r="D3791" t="str">
        <f t="shared" si="59"/>
        <v>12</v>
      </c>
      <c r="E3791" t="s">
        <v>336</v>
      </c>
      <c r="F3791" t="s">
        <v>771</v>
      </c>
      <c r="G3791" s="5">
        <v>154</v>
      </c>
    </row>
    <row r="3792" spans="1:7" x14ac:dyDescent="0.2">
      <c r="A3792" t="s">
        <v>744</v>
      </c>
      <c r="B3792" t="s">
        <v>745</v>
      </c>
      <c r="C3792" t="s">
        <v>770</v>
      </c>
      <c r="D3792" t="str">
        <f t="shared" si="59"/>
        <v>12</v>
      </c>
      <c r="E3792" t="s">
        <v>400</v>
      </c>
      <c r="F3792" t="s">
        <v>771</v>
      </c>
      <c r="G3792" s="5">
        <v>62</v>
      </c>
    </row>
    <row r="3793" spans="1:7" x14ac:dyDescent="0.2">
      <c r="A3793" t="s">
        <v>744</v>
      </c>
      <c r="B3793" t="s">
        <v>745</v>
      </c>
      <c r="C3793" t="s">
        <v>770</v>
      </c>
      <c r="D3793" t="str">
        <f t="shared" si="59"/>
        <v>12</v>
      </c>
      <c r="E3793" t="s">
        <v>502</v>
      </c>
      <c r="F3793" t="s">
        <v>771</v>
      </c>
      <c r="G3793" s="5">
        <v>22</v>
      </c>
    </row>
    <row r="3794" spans="1:7" x14ac:dyDescent="0.2">
      <c r="A3794" t="s">
        <v>744</v>
      </c>
      <c r="B3794" t="s">
        <v>745</v>
      </c>
      <c r="C3794" t="s">
        <v>770</v>
      </c>
      <c r="D3794" t="str">
        <f t="shared" si="59"/>
        <v>12</v>
      </c>
      <c r="E3794" t="s">
        <v>503</v>
      </c>
      <c r="F3794" t="s">
        <v>771</v>
      </c>
      <c r="G3794" s="5">
        <v>2627</v>
      </c>
    </row>
    <row r="3795" spans="1:7" x14ac:dyDescent="0.2">
      <c r="A3795" t="s">
        <v>744</v>
      </c>
      <c r="B3795" t="s">
        <v>745</v>
      </c>
      <c r="C3795" t="s">
        <v>770</v>
      </c>
      <c r="D3795" t="str">
        <f t="shared" si="59"/>
        <v>12</v>
      </c>
      <c r="E3795" t="s">
        <v>752</v>
      </c>
      <c r="F3795" t="s">
        <v>771</v>
      </c>
      <c r="G3795" s="5">
        <v>1757</v>
      </c>
    </row>
    <row r="3796" spans="1:7" x14ac:dyDescent="0.2">
      <c r="A3796" t="s">
        <v>744</v>
      </c>
      <c r="B3796" t="s">
        <v>745</v>
      </c>
      <c r="C3796" t="s">
        <v>770</v>
      </c>
      <c r="D3796" t="str">
        <f t="shared" si="59"/>
        <v>12</v>
      </c>
      <c r="E3796" t="s">
        <v>750</v>
      </c>
      <c r="F3796" t="s">
        <v>771</v>
      </c>
      <c r="G3796" s="5">
        <v>178</v>
      </c>
    </row>
    <row r="3797" spans="1:7" x14ac:dyDescent="0.2">
      <c r="A3797" t="s">
        <v>744</v>
      </c>
      <c r="B3797" t="s">
        <v>745</v>
      </c>
      <c r="C3797" t="s">
        <v>770</v>
      </c>
      <c r="D3797" t="str">
        <f t="shared" si="59"/>
        <v>12</v>
      </c>
      <c r="E3797" t="s">
        <v>747</v>
      </c>
      <c r="F3797" t="s">
        <v>771</v>
      </c>
      <c r="G3797" s="5">
        <v>244</v>
      </c>
    </row>
    <row r="3798" spans="1:7" x14ac:dyDescent="0.2">
      <c r="A3798" t="s">
        <v>744</v>
      </c>
      <c r="B3798" t="s">
        <v>745</v>
      </c>
      <c r="C3798" t="s">
        <v>770</v>
      </c>
      <c r="D3798" t="str">
        <f t="shared" si="59"/>
        <v>12</v>
      </c>
      <c r="E3798" t="s">
        <v>401</v>
      </c>
      <c r="F3798" t="s">
        <v>771</v>
      </c>
      <c r="G3798" s="5">
        <v>5</v>
      </c>
    </row>
    <row r="3799" spans="1:7" x14ac:dyDescent="0.2">
      <c r="A3799" t="s">
        <v>744</v>
      </c>
      <c r="B3799" t="s">
        <v>745</v>
      </c>
      <c r="C3799" t="s">
        <v>770</v>
      </c>
      <c r="D3799" t="str">
        <f t="shared" si="59"/>
        <v>12</v>
      </c>
      <c r="E3799" t="s">
        <v>572</v>
      </c>
      <c r="F3799" t="s">
        <v>771</v>
      </c>
      <c r="G3799" s="5">
        <v>3608</v>
      </c>
    </row>
    <row r="3800" spans="1:7" x14ac:dyDescent="0.2">
      <c r="A3800" t="s">
        <v>744</v>
      </c>
      <c r="B3800" t="s">
        <v>745</v>
      </c>
      <c r="C3800" t="s">
        <v>770</v>
      </c>
      <c r="D3800" t="str">
        <f t="shared" si="59"/>
        <v>12</v>
      </c>
      <c r="E3800" t="s">
        <v>361</v>
      </c>
      <c r="F3800" t="s">
        <v>771</v>
      </c>
      <c r="G3800" s="5">
        <v>101</v>
      </c>
    </row>
    <row r="3801" spans="1:7" x14ac:dyDescent="0.2">
      <c r="A3801" t="s">
        <v>744</v>
      </c>
      <c r="B3801" t="s">
        <v>745</v>
      </c>
      <c r="C3801" t="s">
        <v>770</v>
      </c>
      <c r="D3801" t="str">
        <f t="shared" si="59"/>
        <v>13</v>
      </c>
      <c r="E3801" t="s">
        <v>366</v>
      </c>
      <c r="F3801" t="s">
        <v>771</v>
      </c>
      <c r="G3801" s="5">
        <v>79</v>
      </c>
    </row>
    <row r="3802" spans="1:7" x14ac:dyDescent="0.2">
      <c r="A3802" t="s">
        <v>744</v>
      </c>
      <c r="B3802" t="s">
        <v>745</v>
      </c>
      <c r="C3802" t="s">
        <v>770</v>
      </c>
      <c r="D3802" t="str">
        <f t="shared" si="59"/>
        <v>14</v>
      </c>
      <c r="E3802" t="s">
        <v>337</v>
      </c>
      <c r="F3802" t="s">
        <v>771</v>
      </c>
      <c r="G3802" s="5">
        <v>2</v>
      </c>
    </row>
    <row r="3803" spans="1:7" x14ac:dyDescent="0.2">
      <c r="A3803" t="s">
        <v>744</v>
      </c>
      <c r="B3803" t="s">
        <v>745</v>
      </c>
      <c r="C3803" t="s">
        <v>770</v>
      </c>
      <c r="D3803" t="str">
        <f t="shared" si="59"/>
        <v>14</v>
      </c>
      <c r="E3803" t="s">
        <v>350</v>
      </c>
      <c r="F3803" t="s">
        <v>771</v>
      </c>
      <c r="G3803" s="5">
        <v>12</v>
      </c>
    </row>
    <row r="3804" spans="1:7" x14ac:dyDescent="0.2">
      <c r="A3804" t="s">
        <v>744</v>
      </c>
      <c r="B3804" t="s">
        <v>745</v>
      </c>
      <c r="C3804" t="s">
        <v>770</v>
      </c>
      <c r="D3804" t="str">
        <f t="shared" si="59"/>
        <v>15</v>
      </c>
      <c r="E3804" t="s">
        <v>763</v>
      </c>
      <c r="F3804" t="s">
        <v>764</v>
      </c>
      <c r="G3804" s="5">
        <v>8500</v>
      </c>
    </row>
    <row r="3805" spans="1:7" x14ac:dyDescent="0.2">
      <c r="A3805" t="s">
        <v>744</v>
      </c>
      <c r="B3805" t="s">
        <v>745</v>
      </c>
      <c r="C3805" t="s">
        <v>770</v>
      </c>
      <c r="D3805" t="str">
        <f t="shared" si="59"/>
        <v>15</v>
      </c>
      <c r="E3805" t="s">
        <v>453</v>
      </c>
      <c r="F3805" t="s">
        <v>771</v>
      </c>
      <c r="G3805" s="5">
        <v>15900</v>
      </c>
    </row>
    <row r="3806" spans="1:7" x14ac:dyDescent="0.2">
      <c r="A3806" t="s">
        <v>744</v>
      </c>
      <c r="B3806" t="s">
        <v>745</v>
      </c>
      <c r="C3806" t="s">
        <v>770</v>
      </c>
      <c r="D3806" t="str">
        <f t="shared" si="59"/>
        <v>16</v>
      </c>
      <c r="E3806" t="s">
        <v>765</v>
      </c>
      <c r="F3806" t="s">
        <v>771</v>
      </c>
      <c r="G3806" s="5">
        <v>-12170</v>
      </c>
    </row>
    <row r="3807" spans="1:7" x14ac:dyDescent="0.2">
      <c r="A3807" t="s">
        <v>744</v>
      </c>
      <c r="B3807" t="s">
        <v>745</v>
      </c>
      <c r="C3807" t="s">
        <v>770</v>
      </c>
      <c r="D3807" t="str">
        <f t="shared" si="59"/>
        <v>16</v>
      </c>
      <c r="E3807" t="s">
        <v>766</v>
      </c>
      <c r="F3807" t="s">
        <v>771</v>
      </c>
      <c r="G3807" s="5">
        <v>-11286</v>
      </c>
    </row>
    <row r="3808" spans="1:7" x14ac:dyDescent="0.2">
      <c r="A3808" t="s">
        <v>744</v>
      </c>
      <c r="B3808" t="s">
        <v>745</v>
      </c>
      <c r="C3808" t="s">
        <v>770</v>
      </c>
      <c r="D3808" t="str">
        <f t="shared" si="59"/>
        <v>16</v>
      </c>
      <c r="E3808" t="s">
        <v>767</v>
      </c>
      <c r="F3808" t="s">
        <v>771</v>
      </c>
      <c r="G3808" s="5">
        <v>-27193</v>
      </c>
    </row>
    <row r="3809" spans="1:7" x14ac:dyDescent="0.2">
      <c r="A3809" t="s">
        <v>744</v>
      </c>
      <c r="B3809" t="s">
        <v>745</v>
      </c>
      <c r="C3809" t="s">
        <v>770</v>
      </c>
      <c r="D3809" t="str">
        <f t="shared" si="59"/>
        <v>16</v>
      </c>
      <c r="E3809" t="s">
        <v>768</v>
      </c>
      <c r="F3809" t="s">
        <v>771</v>
      </c>
      <c r="G3809" s="5">
        <v>-369</v>
      </c>
    </row>
    <row r="3810" spans="1:7" x14ac:dyDescent="0.2">
      <c r="A3810" t="s">
        <v>744</v>
      </c>
      <c r="B3810" t="s">
        <v>745</v>
      </c>
      <c r="C3810" t="s">
        <v>770</v>
      </c>
      <c r="D3810" t="str">
        <f t="shared" si="59"/>
        <v>16</v>
      </c>
      <c r="E3810" t="s">
        <v>567</v>
      </c>
      <c r="F3810" t="s">
        <v>771</v>
      </c>
      <c r="G3810" s="5">
        <v>-50</v>
      </c>
    </row>
    <row r="3811" spans="1:7" x14ac:dyDescent="0.2">
      <c r="A3811" t="s">
        <v>744</v>
      </c>
      <c r="B3811" t="s">
        <v>745</v>
      </c>
      <c r="C3811" t="s">
        <v>770</v>
      </c>
      <c r="D3811" t="str">
        <f t="shared" si="59"/>
        <v>16</v>
      </c>
      <c r="E3811" t="s">
        <v>731</v>
      </c>
      <c r="F3811" t="s">
        <v>771</v>
      </c>
      <c r="G3811" s="5">
        <v>-2429</v>
      </c>
    </row>
    <row r="3812" spans="1:7" x14ac:dyDescent="0.2">
      <c r="A3812" t="s">
        <v>744</v>
      </c>
      <c r="B3812" t="s">
        <v>745</v>
      </c>
      <c r="C3812" t="s">
        <v>770</v>
      </c>
      <c r="D3812" t="str">
        <f t="shared" si="59"/>
        <v>16</v>
      </c>
      <c r="E3812" t="s">
        <v>351</v>
      </c>
      <c r="F3812" t="s">
        <v>352</v>
      </c>
      <c r="G3812" s="5">
        <v>1973</v>
      </c>
    </row>
    <row r="3813" spans="1:7" x14ac:dyDescent="0.2">
      <c r="A3813" t="s">
        <v>744</v>
      </c>
      <c r="B3813" t="s">
        <v>745</v>
      </c>
      <c r="C3813" t="s">
        <v>770</v>
      </c>
      <c r="D3813" t="str">
        <f t="shared" si="59"/>
        <v>17</v>
      </c>
      <c r="E3813" t="s">
        <v>339</v>
      </c>
      <c r="F3813" t="s">
        <v>771</v>
      </c>
      <c r="G3813" s="5">
        <v>-2</v>
      </c>
    </row>
    <row r="3814" spans="1:7" x14ac:dyDescent="0.2">
      <c r="A3814" t="s">
        <v>744</v>
      </c>
      <c r="B3814" t="s">
        <v>745</v>
      </c>
      <c r="C3814" t="s">
        <v>770</v>
      </c>
      <c r="D3814" t="str">
        <f t="shared" si="59"/>
        <v>19</v>
      </c>
      <c r="E3814" t="s">
        <v>475</v>
      </c>
      <c r="F3814" t="s">
        <v>771</v>
      </c>
      <c r="G3814" s="5">
        <v>-2550</v>
      </c>
    </row>
    <row r="3815" spans="1:7" x14ac:dyDescent="0.2">
      <c r="A3815" t="s">
        <v>744</v>
      </c>
      <c r="B3815" t="s">
        <v>745</v>
      </c>
      <c r="C3815" t="s">
        <v>772</v>
      </c>
      <c r="D3815" t="str">
        <f t="shared" si="59"/>
        <v>10</v>
      </c>
      <c r="E3815" t="s">
        <v>320</v>
      </c>
      <c r="F3815" t="s">
        <v>422</v>
      </c>
      <c r="G3815" s="5">
        <v>8305</v>
      </c>
    </row>
    <row r="3816" spans="1:7" x14ac:dyDescent="0.2">
      <c r="A3816" t="s">
        <v>744</v>
      </c>
      <c r="B3816" t="s">
        <v>745</v>
      </c>
      <c r="C3816" t="s">
        <v>772</v>
      </c>
      <c r="D3816" t="str">
        <f t="shared" si="59"/>
        <v>10</v>
      </c>
      <c r="E3816" t="s">
        <v>486</v>
      </c>
      <c r="F3816" t="s">
        <v>422</v>
      </c>
      <c r="G3816" s="5">
        <v>238</v>
      </c>
    </row>
    <row r="3817" spans="1:7" x14ac:dyDescent="0.2">
      <c r="A3817" t="s">
        <v>744</v>
      </c>
      <c r="B3817" t="s">
        <v>745</v>
      </c>
      <c r="C3817" t="s">
        <v>772</v>
      </c>
      <c r="D3817" t="str">
        <f t="shared" si="59"/>
        <v>10</v>
      </c>
      <c r="E3817" t="s">
        <v>403</v>
      </c>
      <c r="F3817" t="s">
        <v>422</v>
      </c>
      <c r="G3817" s="5">
        <v>845</v>
      </c>
    </row>
    <row r="3818" spans="1:7" x14ac:dyDescent="0.2">
      <c r="A3818" t="s">
        <v>744</v>
      </c>
      <c r="B3818" t="s">
        <v>745</v>
      </c>
      <c r="C3818" t="s">
        <v>772</v>
      </c>
      <c r="D3818" t="str">
        <f t="shared" si="59"/>
        <v>10</v>
      </c>
      <c r="E3818" t="s">
        <v>524</v>
      </c>
      <c r="F3818" t="s">
        <v>422</v>
      </c>
      <c r="G3818" s="5">
        <v>416</v>
      </c>
    </row>
    <row r="3819" spans="1:7" x14ac:dyDescent="0.2">
      <c r="A3819" t="s">
        <v>744</v>
      </c>
      <c r="B3819" t="s">
        <v>745</v>
      </c>
      <c r="C3819" t="s">
        <v>772</v>
      </c>
      <c r="D3819" t="str">
        <f t="shared" si="59"/>
        <v>10</v>
      </c>
      <c r="E3819" t="s">
        <v>575</v>
      </c>
      <c r="F3819" t="s">
        <v>422</v>
      </c>
      <c r="G3819" s="5">
        <v>38</v>
      </c>
    </row>
    <row r="3820" spans="1:7" x14ac:dyDescent="0.2">
      <c r="A3820" t="s">
        <v>744</v>
      </c>
      <c r="B3820" t="s">
        <v>745</v>
      </c>
      <c r="C3820" t="s">
        <v>772</v>
      </c>
      <c r="D3820" t="str">
        <f t="shared" si="59"/>
        <v>10</v>
      </c>
      <c r="E3820" t="s">
        <v>436</v>
      </c>
      <c r="F3820" t="s">
        <v>422</v>
      </c>
      <c r="G3820" s="5">
        <v>308</v>
      </c>
    </row>
    <row r="3821" spans="1:7" x14ac:dyDescent="0.2">
      <c r="A3821" t="s">
        <v>744</v>
      </c>
      <c r="B3821" t="s">
        <v>745</v>
      </c>
      <c r="C3821" t="s">
        <v>772</v>
      </c>
      <c r="D3821" t="str">
        <f t="shared" si="59"/>
        <v>10</v>
      </c>
      <c r="E3821" t="s">
        <v>437</v>
      </c>
      <c r="F3821" t="s">
        <v>422</v>
      </c>
      <c r="G3821" s="5">
        <v>281</v>
      </c>
    </row>
    <row r="3822" spans="1:7" x14ac:dyDescent="0.2">
      <c r="A3822" t="s">
        <v>744</v>
      </c>
      <c r="B3822" t="s">
        <v>745</v>
      </c>
      <c r="C3822" t="s">
        <v>772</v>
      </c>
      <c r="D3822" t="str">
        <f t="shared" si="59"/>
        <v>10</v>
      </c>
      <c r="E3822" t="s">
        <v>322</v>
      </c>
      <c r="F3822" t="s">
        <v>422</v>
      </c>
      <c r="G3822" s="5">
        <v>3</v>
      </c>
    </row>
    <row r="3823" spans="1:7" x14ac:dyDescent="0.2">
      <c r="A3823" t="s">
        <v>744</v>
      </c>
      <c r="B3823" t="s">
        <v>745</v>
      </c>
      <c r="C3823" t="s">
        <v>772</v>
      </c>
      <c r="D3823" t="str">
        <f t="shared" si="59"/>
        <v>10</v>
      </c>
      <c r="E3823" t="s">
        <v>667</v>
      </c>
      <c r="F3823" t="s">
        <v>422</v>
      </c>
      <c r="G3823" s="5">
        <v>1</v>
      </c>
    </row>
    <row r="3824" spans="1:7" x14ac:dyDescent="0.2">
      <c r="A3824" t="s">
        <v>744</v>
      </c>
      <c r="B3824" t="s">
        <v>745</v>
      </c>
      <c r="C3824" t="s">
        <v>772</v>
      </c>
      <c r="D3824" t="str">
        <f t="shared" si="59"/>
        <v>10</v>
      </c>
      <c r="E3824" t="s">
        <v>324</v>
      </c>
      <c r="F3824" t="s">
        <v>422</v>
      </c>
      <c r="G3824" s="5">
        <v>1513</v>
      </c>
    </row>
    <row r="3825" spans="1:7" x14ac:dyDescent="0.2">
      <c r="A3825" t="s">
        <v>744</v>
      </c>
      <c r="B3825" t="s">
        <v>745</v>
      </c>
      <c r="C3825" t="s">
        <v>772</v>
      </c>
      <c r="D3825" t="str">
        <f t="shared" si="59"/>
        <v>10</v>
      </c>
      <c r="E3825" t="s">
        <v>325</v>
      </c>
      <c r="F3825" t="s">
        <v>422</v>
      </c>
      <c r="G3825" s="5">
        <v>20</v>
      </c>
    </row>
    <row r="3826" spans="1:7" x14ac:dyDescent="0.2">
      <c r="A3826" t="s">
        <v>744</v>
      </c>
      <c r="B3826" t="s">
        <v>745</v>
      </c>
      <c r="C3826" t="s">
        <v>772</v>
      </c>
      <c r="D3826" t="str">
        <f t="shared" si="59"/>
        <v>10</v>
      </c>
      <c r="E3826" t="s">
        <v>326</v>
      </c>
      <c r="F3826" t="s">
        <v>422</v>
      </c>
      <c r="G3826" s="5">
        <v>1574</v>
      </c>
    </row>
    <row r="3827" spans="1:7" x14ac:dyDescent="0.2">
      <c r="A3827" t="s">
        <v>744</v>
      </c>
      <c r="B3827" t="s">
        <v>745</v>
      </c>
      <c r="C3827" t="s">
        <v>772</v>
      </c>
      <c r="D3827" t="str">
        <f t="shared" si="59"/>
        <v>11</v>
      </c>
      <c r="E3827" t="s">
        <v>344</v>
      </c>
      <c r="F3827" t="s">
        <v>422</v>
      </c>
      <c r="G3827" s="5">
        <v>19</v>
      </c>
    </row>
    <row r="3828" spans="1:7" x14ac:dyDescent="0.2">
      <c r="A3828" t="s">
        <v>744</v>
      </c>
      <c r="B3828" t="s">
        <v>745</v>
      </c>
      <c r="C3828" t="s">
        <v>772</v>
      </c>
      <c r="D3828" t="str">
        <f t="shared" si="59"/>
        <v>11</v>
      </c>
      <c r="E3828" t="s">
        <v>405</v>
      </c>
      <c r="F3828" t="s">
        <v>422</v>
      </c>
      <c r="G3828" s="5">
        <v>36</v>
      </c>
    </row>
    <row r="3829" spans="1:7" x14ac:dyDescent="0.2">
      <c r="A3829" t="s">
        <v>744</v>
      </c>
      <c r="B3829" t="s">
        <v>745</v>
      </c>
      <c r="C3829" t="s">
        <v>772</v>
      </c>
      <c r="D3829" t="str">
        <f t="shared" si="59"/>
        <v>11</v>
      </c>
      <c r="E3829" t="s">
        <v>327</v>
      </c>
      <c r="F3829" t="s">
        <v>422</v>
      </c>
      <c r="G3829" s="5">
        <v>13</v>
      </c>
    </row>
    <row r="3830" spans="1:7" x14ac:dyDescent="0.2">
      <c r="A3830" t="s">
        <v>744</v>
      </c>
      <c r="B3830" t="s">
        <v>745</v>
      </c>
      <c r="C3830" t="s">
        <v>772</v>
      </c>
      <c r="D3830" t="str">
        <f t="shared" si="59"/>
        <v>11</v>
      </c>
      <c r="E3830" t="s">
        <v>328</v>
      </c>
      <c r="F3830" t="s">
        <v>422</v>
      </c>
      <c r="G3830" s="5">
        <v>585</v>
      </c>
    </row>
    <row r="3831" spans="1:7" x14ac:dyDescent="0.2">
      <c r="A3831" t="s">
        <v>744</v>
      </c>
      <c r="B3831" t="s">
        <v>745</v>
      </c>
      <c r="C3831" t="s">
        <v>772</v>
      </c>
      <c r="D3831" t="str">
        <f t="shared" si="59"/>
        <v>11</v>
      </c>
      <c r="E3831" t="s">
        <v>392</v>
      </c>
      <c r="F3831" t="s">
        <v>422</v>
      </c>
      <c r="G3831" s="5">
        <v>2</v>
      </c>
    </row>
    <row r="3832" spans="1:7" x14ac:dyDescent="0.2">
      <c r="A3832" t="s">
        <v>744</v>
      </c>
      <c r="B3832" t="s">
        <v>745</v>
      </c>
      <c r="C3832" t="s">
        <v>772</v>
      </c>
      <c r="D3832" t="str">
        <f t="shared" si="59"/>
        <v>11</v>
      </c>
      <c r="E3832" t="s">
        <v>517</v>
      </c>
      <c r="F3832" t="s">
        <v>422</v>
      </c>
      <c r="G3832" s="5">
        <v>17</v>
      </c>
    </row>
    <row r="3833" spans="1:7" x14ac:dyDescent="0.2">
      <c r="A3833" t="s">
        <v>744</v>
      </c>
      <c r="B3833" t="s">
        <v>745</v>
      </c>
      <c r="C3833" t="s">
        <v>772</v>
      </c>
      <c r="D3833" t="str">
        <f t="shared" si="59"/>
        <v>11</v>
      </c>
      <c r="E3833" t="s">
        <v>576</v>
      </c>
      <c r="F3833" t="s">
        <v>422</v>
      </c>
      <c r="G3833" s="5">
        <v>73</v>
      </c>
    </row>
    <row r="3834" spans="1:7" x14ac:dyDescent="0.2">
      <c r="A3834" t="s">
        <v>744</v>
      </c>
      <c r="B3834" t="s">
        <v>745</v>
      </c>
      <c r="C3834" t="s">
        <v>772</v>
      </c>
      <c r="D3834" t="str">
        <f t="shared" si="59"/>
        <v>11</v>
      </c>
      <c r="E3834" t="s">
        <v>360</v>
      </c>
      <c r="F3834" t="s">
        <v>422</v>
      </c>
      <c r="G3834" s="5">
        <v>25</v>
      </c>
    </row>
    <row r="3835" spans="1:7" x14ac:dyDescent="0.2">
      <c r="A3835" t="s">
        <v>744</v>
      </c>
      <c r="B3835" t="s">
        <v>745</v>
      </c>
      <c r="C3835" t="s">
        <v>772</v>
      </c>
      <c r="D3835" t="str">
        <f t="shared" si="59"/>
        <v>11</v>
      </c>
      <c r="E3835" t="s">
        <v>427</v>
      </c>
      <c r="F3835" t="s">
        <v>422</v>
      </c>
      <c r="G3835" s="5">
        <v>25</v>
      </c>
    </row>
    <row r="3836" spans="1:7" x14ac:dyDescent="0.2">
      <c r="A3836" t="s">
        <v>744</v>
      </c>
      <c r="B3836" t="s">
        <v>745</v>
      </c>
      <c r="C3836" t="s">
        <v>772</v>
      </c>
      <c r="D3836" t="str">
        <f t="shared" si="59"/>
        <v>11</v>
      </c>
      <c r="E3836" t="s">
        <v>329</v>
      </c>
      <c r="F3836" t="s">
        <v>422</v>
      </c>
      <c r="G3836" s="5">
        <v>11</v>
      </c>
    </row>
    <row r="3837" spans="1:7" x14ac:dyDescent="0.2">
      <c r="A3837" t="s">
        <v>744</v>
      </c>
      <c r="B3837" t="s">
        <v>745</v>
      </c>
      <c r="C3837" t="s">
        <v>772</v>
      </c>
      <c r="D3837" t="str">
        <f t="shared" si="59"/>
        <v>11</v>
      </c>
      <c r="E3837" t="s">
        <v>330</v>
      </c>
      <c r="F3837" t="s">
        <v>422</v>
      </c>
      <c r="G3837" s="5">
        <v>122</v>
      </c>
    </row>
    <row r="3838" spans="1:7" x14ac:dyDescent="0.2">
      <c r="A3838" t="s">
        <v>744</v>
      </c>
      <c r="B3838" t="s">
        <v>745</v>
      </c>
      <c r="C3838" t="s">
        <v>772</v>
      </c>
      <c r="D3838" t="str">
        <f t="shared" si="59"/>
        <v>11</v>
      </c>
      <c r="E3838" t="s">
        <v>331</v>
      </c>
      <c r="F3838" t="s">
        <v>422</v>
      </c>
      <c r="G3838" s="5">
        <v>5</v>
      </c>
    </row>
    <row r="3839" spans="1:7" x14ac:dyDescent="0.2">
      <c r="A3839" t="s">
        <v>744</v>
      </c>
      <c r="B3839" t="s">
        <v>745</v>
      </c>
      <c r="C3839" t="s">
        <v>772</v>
      </c>
      <c r="D3839" t="str">
        <f t="shared" si="59"/>
        <v>11</v>
      </c>
      <c r="E3839" t="s">
        <v>332</v>
      </c>
      <c r="F3839" t="s">
        <v>422</v>
      </c>
      <c r="G3839" s="5">
        <v>3</v>
      </c>
    </row>
    <row r="3840" spans="1:7" x14ac:dyDescent="0.2">
      <c r="A3840" t="s">
        <v>744</v>
      </c>
      <c r="B3840" t="s">
        <v>745</v>
      </c>
      <c r="C3840" t="s">
        <v>772</v>
      </c>
      <c r="D3840" t="str">
        <f t="shared" si="59"/>
        <v>11</v>
      </c>
      <c r="E3840" t="s">
        <v>571</v>
      </c>
      <c r="F3840" t="s">
        <v>422</v>
      </c>
      <c r="G3840" s="5">
        <v>543</v>
      </c>
    </row>
    <row r="3841" spans="1:7" x14ac:dyDescent="0.2">
      <c r="A3841" t="s">
        <v>744</v>
      </c>
      <c r="B3841" t="s">
        <v>745</v>
      </c>
      <c r="C3841" t="s">
        <v>772</v>
      </c>
      <c r="D3841" t="str">
        <f t="shared" si="59"/>
        <v>11</v>
      </c>
      <c r="E3841" t="s">
        <v>407</v>
      </c>
      <c r="F3841" t="s">
        <v>422</v>
      </c>
      <c r="G3841" s="5">
        <v>746</v>
      </c>
    </row>
    <row r="3842" spans="1:7" x14ac:dyDescent="0.2">
      <c r="A3842" t="s">
        <v>744</v>
      </c>
      <c r="B3842" t="s">
        <v>745</v>
      </c>
      <c r="C3842" t="s">
        <v>772</v>
      </c>
      <c r="D3842" t="str">
        <f t="shared" si="59"/>
        <v>11</v>
      </c>
      <c r="E3842" t="s">
        <v>334</v>
      </c>
      <c r="F3842" t="s">
        <v>422</v>
      </c>
      <c r="G3842" s="5">
        <v>10</v>
      </c>
    </row>
    <row r="3843" spans="1:7" x14ac:dyDescent="0.2">
      <c r="A3843" t="s">
        <v>744</v>
      </c>
      <c r="B3843" t="s">
        <v>745</v>
      </c>
      <c r="C3843" t="s">
        <v>772</v>
      </c>
      <c r="D3843" t="str">
        <f t="shared" ref="D3843:D3906" si="60">LEFT(E3843,2)</f>
        <v>11</v>
      </c>
      <c r="E3843" t="s">
        <v>474</v>
      </c>
      <c r="F3843" t="s">
        <v>422</v>
      </c>
      <c r="G3843" s="5">
        <v>37</v>
      </c>
    </row>
    <row r="3844" spans="1:7" x14ac:dyDescent="0.2">
      <c r="A3844" t="s">
        <v>744</v>
      </c>
      <c r="B3844" t="s">
        <v>745</v>
      </c>
      <c r="C3844" t="s">
        <v>772</v>
      </c>
      <c r="D3844" t="str">
        <f t="shared" si="60"/>
        <v>11</v>
      </c>
      <c r="E3844" t="s">
        <v>499</v>
      </c>
      <c r="F3844" t="s">
        <v>422</v>
      </c>
      <c r="G3844" s="5">
        <v>11</v>
      </c>
    </row>
    <row r="3845" spans="1:7" x14ac:dyDescent="0.2">
      <c r="A3845" t="s">
        <v>744</v>
      </c>
      <c r="B3845" t="s">
        <v>745</v>
      </c>
      <c r="C3845" t="s">
        <v>772</v>
      </c>
      <c r="D3845" t="str">
        <f t="shared" si="60"/>
        <v>11</v>
      </c>
      <c r="E3845" t="s">
        <v>347</v>
      </c>
      <c r="F3845" t="s">
        <v>422</v>
      </c>
      <c r="G3845" s="5">
        <v>77</v>
      </c>
    </row>
    <row r="3846" spans="1:7" x14ac:dyDescent="0.2">
      <c r="A3846" t="s">
        <v>744</v>
      </c>
      <c r="B3846" t="s">
        <v>745</v>
      </c>
      <c r="C3846" t="s">
        <v>772</v>
      </c>
      <c r="D3846" t="str">
        <f t="shared" si="60"/>
        <v>11</v>
      </c>
      <c r="E3846" t="s">
        <v>335</v>
      </c>
      <c r="F3846" t="s">
        <v>422</v>
      </c>
      <c r="G3846" s="5">
        <v>2799</v>
      </c>
    </row>
    <row r="3847" spans="1:7" x14ac:dyDescent="0.2">
      <c r="A3847" t="s">
        <v>744</v>
      </c>
      <c r="B3847" t="s">
        <v>745</v>
      </c>
      <c r="C3847" t="s">
        <v>772</v>
      </c>
      <c r="D3847" t="str">
        <f t="shared" si="60"/>
        <v>11</v>
      </c>
      <c r="E3847" t="s">
        <v>495</v>
      </c>
      <c r="F3847" t="s">
        <v>422</v>
      </c>
      <c r="G3847" s="5">
        <v>435</v>
      </c>
    </row>
    <row r="3848" spans="1:7" x14ac:dyDescent="0.2">
      <c r="A3848" t="s">
        <v>744</v>
      </c>
      <c r="B3848" t="s">
        <v>745</v>
      </c>
      <c r="C3848" t="s">
        <v>772</v>
      </c>
      <c r="D3848" t="str">
        <f t="shared" si="60"/>
        <v>12</v>
      </c>
      <c r="E3848" t="s">
        <v>336</v>
      </c>
      <c r="F3848" t="s">
        <v>422</v>
      </c>
      <c r="G3848" s="5">
        <v>33</v>
      </c>
    </row>
    <row r="3849" spans="1:7" x14ac:dyDescent="0.2">
      <c r="A3849" t="s">
        <v>744</v>
      </c>
      <c r="B3849" t="s">
        <v>745</v>
      </c>
      <c r="C3849" t="s">
        <v>772</v>
      </c>
      <c r="D3849" t="str">
        <f t="shared" si="60"/>
        <v>12</v>
      </c>
      <c r="E3849" t="s">
        <v>400</v>
      </c>
      <c r="F3849" t="s">
        <v>422</v>
      </c>
      <c r="G3849" s="5">
        <v>61</v>
      </c>
    </row>
    <row r="3850" spans="1:7" x14ac:dyDescent="0.2">
      <c r="A3850" t="s">
        <v>744</v>
      </c>
      <c r="B3850" t="s">
        <v>745</v>
      </c>
      <c r="C3850" t="s">
        <v>772</v>
      </c>
      <c r="D3850" t="str">
        <f t="shared" si="60"/>
        <v>12</v>
      </c>
      <c r="E3850" t="s">
        <v>502</v>
      </c>
      <c r="F3850" t="s">
        <v>422</v>
      </c>
      <c r="G3850" s="5">
        <v>9</v>
      </c>
    </row>
    <row r="3851" spans="1:7" x14ac:dyDescent="0.2">
      <c r="A3851" t="s">
        <v>744</v>
      </c>
      <c r="B3851" t="s">
        <v>745</v>
      </c>
      <c r="C3851" t="s">
        <v>772</v>
      </c>
      <c r="D3851" t="str">
        <f t="shared" si="60"/>
        <v>12</v>
      </c>
      <c r="E3851" t="s">
        <v>503</v>
      </c>
      <c r="F3851" t="s">
        <v>422</v>
      </c>
      <c r="G3851" s="5">
        <v>1390</v>
      </c>
    </row>
    <row r="3852" spans="1:7" x14ac:dyDescent="0.2">
      <c r="A3852" t="s">
        <v>744</v>
      </c>
      <c r="B3852" t="s">
        <v>745</v>
      </c>
      <c r="C3852" t="s">
        <v>772</v>
      </c>
      <c r="D3852" t="str">
        <f t="shared" si="60"/>
        <v>12</v>
      </c>
      <c r="E3852" t="s">
        <v>752</v>
      </c>
      <c r="F3852" t="s">
        <v>422</v>
      </c>
      <c r="G3852" s="5">
        <v>3499</v>
      </c>
    </row>
    <row r="3853" spans="1:7" x14ac:dyDescent="0.2">
      <c r="A3853" t="s">
        <v>744</v>
      </c>
      <c r="B3853" t="s">
        <v>745</v>
      </c>
      <c r="C3853" t="s">
        <v>772</v>
      </c>
      <c r="D3853" t="str">
        <f t="shared" si="60"/>
        <v>12</v>
      </c>
      <c r="E3853" t="s">
        <v>750</v>
      </c>
      <c r="F3853" t="s">
        <v>422</v>
      </c>
      <c r="G3853" s="5">
        <v>41</v>
      </c>
    </row>
    <row r="3854" spans="1:7" x14ac:dyDescent="0.2">
      <c r="A3854" t="s">
        <v>744</v>
      </c>
      <c r="B3854" t="s">
        <v>745</v>
      </c>
      <c r="C3854" t="s">
        <v>772</v>
      </c>
      <c r="D3854" t="str">
        <f t="shared" si="60"/>
        <v>12</v>
      </c>
      <c r="E3854" t="s">
        <v>747</v>
      </c>
      <c r="F3854" t="s">
        <v>422</v>
      </c>
      <c r="G3854" s="5">
        <v>294</v>
      </c>
    </row>
    <row r="3855" spans="1:7" x14ac:dyDescent="0.2">
      <c r="A3855" t="s">
        <v>744</v>
      </c>
      <c r="B3855" t="s">
        <v>745</v>
      </c>
      <c r="C3855" t="s">
        <v>772</v>
      </c>
      <c r="D3855" t="str">
        <f t="shared" si="60"/>
        <v>12</v>
      </c>
      <c r="E3855" t="s">
        <v>401</v>
      </c>
      <c r="F3855" t="s">
        <v>422</v>
      </c>
      <c r="G3855" s="5">
        <v>318</v>
      </c>
    </row>
    <row r="3856" spans="1:7" x14ac:dyDescent="0.2">
      <c r="A3856" t="s">
        <v>744</v>
      </c>
      <c r="B3856" t="s">
        <v>745</v>
      </c>
      <c r="C3856" t="s">
        <v>772</v>
      </c>
      <c r="D3856" t="str">
        <f t="shared" si="60"/>
        <v>12</v>
      </c>
      <c r="E3856" t="s">
        <v>572</v>
      </c>
      <c r="F3856" t="s">
        <v>422</v>
      </c>
      <c r="G3856" s="5">
        <v>501</v>
      </c>
    </row>
    <row r="3857" spans="1:7" x14ac:dyDescent="0.2">
      <c r="A3857" t="s">
        <v>744</v>
      </c>
      <c r="B3857" t="s">
        <v>745</v>
      </c>
      <c r="C3857" t="s">
        <v>772</v>
      </c>
      <c r="D3857" t="str">
        <f t="shared" si="60"/>
        <v>12</v>
      </c>
      <c r="E3857" t="s">
        <v>361</v>
      </c>
      <c r="F3857" t="s">
        <v>422</v>
      </c>
      <c r="G3857" s="5">
        <v>61</v>
      </c>
    </row>
    <row r="3858" spans="1:7" x14ac:dyDescent="0.2">
      <c r="A3858" t="s">
        <v>744</v>
      </c>
      <c r="B3858" t="s">
        <v>745</v>
      </c>
      <c r="C3858" t="s">
        <v>772</v>
      </c>
      <c r="D3858" t="str">
        <f t="shared" si="60"/>
        <v>13</v>
      </c>
      <c r="E3858" t="s">
        <v>348</v>
      </c>
      <c r="F3858" t="s">
        <v>422</v>
      </c>
      <c r="G3858" s="5">
        <v>6561</v>
      </c>
    </row>
    <row r="3859" spans="1:7" x14ac:dyDescent="0.2">
      <c r="A3859" t="s">
        <v>744</v>
      </c>
      <c r="B3859" t="s">
        <v>745</v>
      </c>
      <c r="C3859" t="s">
        <v>772</v>
      </c>
      <c r="D3859" t="str">
        <f t="shared" si="60"/>
        <v>14</v>
      </c>
      <c r="E3859" t="s">
        <v>350</v>
      </c>
      <c r="F3859" t="s">
        <v>422</v>
      </c>
      <c r="G3859" s="5">
        <v>48</v>
      </c>
    </row>
    <row r="3860" spans="1:7" x14ac:dyDescent="0.2">
      <c r="A3860" t="s">
        <v>744</v>
      </c>
      <c r="B3860" t="s">
        <v>745</v>
      </c>
      <c r="C3860" t="s">
        <v>772</v>
      </c>
      <c r="D3860" t="str">
        <f t="shared" si="60"/>
        <v>15</v>
      </c>
      <c r="E3860" t="s">
        <v>763</v>
      </c>
      <c r="F3860" t="s">
        <v>764</v>
      </c>
      <c r="G3860" s="5">
        <v>730</v>
      </c>
    </row>
    <row r="3861" spans="1:7" x14ac:dyDescent="0.2">
      <c r="A3861" t="s">
        <v>744</v>
      </c>
      <c r="B3861" t="s">
        <v>745</v>
      </c>
      <c r="C3861" t="s">
        <v>772</v>
      </c>
      <c r="D3861" t="str">
        <f t="shared" si="60"/>
        <v>15</v>
      </c>
      <c r="E3861" t="s">
        <v>579</v>
      </c>
      <c r="F3861" t="s">
        <v>422</v>
      </c>
      <c r="G3861" s="5">
        <v>141</v>
      </c>
    </row>
    <row r="3862" spans="1:7" x14ac:dyDescent="0.2">
      <c r="A3862" t="s">
        <v>744</v>
      </c>
      <c r="B3862" t="s">
        <v>745</v>
      </c>
      <c r="C3862" t="s">
        <v>772</v>
      </c>
      <c r="D3862" t="str">
        <f t="shared" si="60"/>
        <v>15</v>
      </c>
      <c r="E3862" t="s">
        <v>453</v>
      </c>
      <c r="F3862" t="s">
        <v>422</v>
      </c>
      <c r="G3862" s="5">
        <v>2900</v>
      </c>
    </row>
    <row r="3863" spans="1:7" x14ac:dyDescent="0.2">
      <c r="A3863" t="s">
        <v>744</v>
      </c>
      <c r="B3863" t="s">
        <v>745</v>
      </c>
      <c r="C3863" t="s">
        <v>772</v>
      </c>
      <c r="D3863" t="str">
        <f t="shared" si="60"/>
        <v>16</v>
      </c>
      <c r="E3863" t="s">
        <v>766</v>
      </c>
      <c r="F3863" t="s">
        <v>422</v>
      </c>
      <c r="G3863" s="5">
        <v>-3229</v>
      </c>
    </row>
    <row r="3864" spans="1:7" x14ac:dyDescent="0.2">
      <c r="A3864" t="s">
        <v>744</v>
      </c>
      <c r="B3864" t="s">
        <v>745</v>
      </c>
      <c r="C3864" t="s">
        <v>772</v>
      </c>
      <c r="D3864" t="str">
        <f t="shared" si="60"/>
        <v>16</v>
      </c>
      <c r="E3864" t="s">
        <v>769</v>
      </c>
      <c r="F3864" t="s">
        <v>422</v>
      </c>
      <c r="G3864" s="5">
        <v>-521</v>
      </c>
    </row>
    <row r="3865" spans="1:7" x14ac:dyDescent="0.2">
      <c r="A3865" t="s">
        <v>744</v>
      </c>
      <c r="B3865" t="s">
        <v>745</v>
      </c>
      <c r="C3865" t="s">
        <v>772</v>
      </c>
      <c r="D3865" t="str">
        <f t="shared" si="60"/>
        <v>16</v>
      </c>
      <c r="E3865" t="s">
        <v>773</v>
      </c>
      <c r="F3865" t="s">
        <v>422</v>
      </c>
      <c r="G3865" s="5">
        <v>-24033</v>
      </c>
    </row>
    <row r="3866" spans="1:7" x14ac:dyDescent="0.2">
      <c r="A3866" t="s">
        <v>744</v>
      </c>
      <c r="B3866" t="s">
        <v>745</v>
      </c>
      <c r="C3866" t="s">
        <v>772</v>
      </c>
      <c r="D3866" t="str">
        <f t="shared" si="60"/>
        <v>16</v>
      </c>
      <c r="E3866" t="s">
        <v>774</v>
      </c>
      <c r="F3866" t="s">
        <v>422</v>
      </c>
      <c r="G3866" s="5">
        <v>-7793</v>
      </c>
    </row>
    <row r="3867" spans="1:7" x14ac:dyDescent="0.2">
      <c r="A3867" t="s">
        <v>744</v>
      </c>
      <c r="B3867" t="s">
        <v>745</v>
      </c>
      <c r="C3867" t="s">
        <v>772</v>
      </c>
      <c r="D3867" t="str">
        <f t="shared" si="60"/>
        <v>16</v>
      </c>
      <c r="E3867" t="s">
        <v>567</v>
      </c>
      <c r="F3867" t="s">
        <v>422</v>
      </c>
      <c r="G3867" s="5">
        <v>-512</v>
      </c>
    </row>
    <row r="3868" spans="1:7" x14ac:dyDescent="0.2">
      <c r="A3868" t="s">
        <v>744</v>
      </c>
      <c r="B3868" t="s">
        <v>745</v>
      </c>
      <c r="C3868" t="s">
        <v>772</v>
      </c>
      <c r="D3868" t="str">
        <f t="shared" si="60"/>
        <v>16</v>
      </c>
      <c r="E3868" t="s">
        <v>775</v>
      </c>
      <c r="F3868" t="s">
        <v>422</v>
      </c>
      <c r="G3868" s="5">
        <v>-290</v>
      </c>
    </row>
    <row r="3869" spans="1:7" x14ac:dyDescent="0.2">
      <c r="A3869" t="s">
        <v>744</v>
      </c>
      <c r="B3869" t="s">
        <v>745</v>
      </c>
      <c r="C3869" t="s">
        <v>772</v>
      </c>
      <c r="D3869" t="str">
        <f t="shared" si="60"/>
        <v>16</v>
      </c>
      <c r="E3869" t="s">
        <v>731</v>
      </c>
      <c r="F3869" t="s">
        <v>422</v>
      </c>
      <c r="G3869" s="5">
        <v>-1215</v>
      </c>
    </row>
    <row r="3870" spans="1:7" x14ac:dyDescent="0.2">
      <c r="A3870" t="s">
        <v>744</v>
      </c>
      <c r="B3870" t="s">
        <v>745</v>
      </c>
      <c r="C3870" t="s">
        <v>772</v>
      </c>
      <c r="D3870" t="str">
        <f t="shared" si="60"/>
        <v>16</v>
      </c>
      <c r="E3870" t="s">
        <v>351</v>
      </c>
      <c r="F3870" t="s">
        <v>352</v>
      </c>
      <c r="G3870" s="5">
        <v>1870</v>
      </c>
    </row>
    <row r="3871" spans="1:7" x14ac:dyDescent="0.2">
      <c r="A3871" t="s">
        <v>744</v>
      </c>
      <c r="B3871" t="s">
        <v>745</v>
      </c>
      <c r="C3871" t="s">
        <v>776</v>
      </c>
      <c r="D3871" t="str">
        <f t="shared" si="60"/>
        <v>10</v>
      </c>
      <c r="E3871" t="s">
        <v>320</v>
      </c>
      <c r="F3871" t="s">
        <v>418</v>
      </c>
      <c r="G3871" s="5">
        <v>959</v>
      </c>
    </row>
    <row r="3872" spans="1:7" x14ac:dyDescent="0.2">
      <c r="A3872" t="s">
        <v>744</v>
      </c>
      <c r="B3872" t="s">
        <v>745</v>
      </c>
      <c r="C3872" t="s">
        <v>776</v>
      </c>
      <c r="D3872" t="str">
        <f t="shared" si="60"/>
        <v>10</v>
      </c>
      <c r="E3872" t="s">
        <v>575</v>
      </c>
      <c r="F3872" t="s">
        <v>418</v>
      </c>
      <c r="G3872" s="5">
        <v>6</v>
      </c>
    </row>
    <row r="3873" spans="1:7" x14ac:dyDescent="0.2">
      <c r="A3873" t="s">
        <v>744</v>
      </c>
      <c r="B3873" t="s">
        <v>745</v>
      </c>
      <c r="C3873" t="s">
        <v>776</v>
      </c>
      <c r="D3873" t="str">
        <f t="shared" si="60"/>
        <v>10</v>
      </c>
      <c r="E3873" t="s">
        <v>437</v>
      </c>
      <c r="F3873" t="s">
        <v>418</v>
      </c>
      <c r="G3873" s="5">
        <v>15</v>
      </c>
    </row>
    <row r="3874" spans="1:7" x14ac:dyDescent="0.2">
      <c r="A3874" t="s">
        <v>744</v>
      </c>
      <c r="B3874" t="s">
        <v>745</v>
      </c>
      <c r="C3874" t="s">
        <v>776</v>
      </c>
      <c r="D3874" t="str">
        <f t="shared" si="60"/>
        <v>10</v>
      </c>
      <c r="E3874" t="s">
        <v>324</v>
      </c>
      <c r="F3874" t="s">
        <v>418</v>
      </c>
      <c r="G3874" s="5">
        <v>155</v>
      </c>
    </row>
    <row r="3875" spans="1:7" x14ac:dyDescent="0.2">
      <c r="A3875" t="s">
        <v>744</v>
      </c>
      <c r="B3875" t="s">
        <v>745</v>
      </c>
      <c r="C3875" t="s">
        <v>776</v>
      </c>
      <c r="D3875" t="str">
        <f t="shared" si="60"/>
        <v>10</v>
      </c>
      <c r="E3875" t="s">
        <v>326</v>
      </c>
      <c r="F3875" t="s">
        <v>418</v>
      </c>
      <c r="G3875" s="5">
        <v>159</v>
      </c>
    </row>
    <row r="3876" spans="1:7" x14ac:dyDescent="0.2">
      <c r="A3876" t="s">
        <v>744</v>
      </c>
      <c r="B3876" t="s">
        <v>745</v>
      </c>
      <c r="C3876" t="s">
        <v>776</v>
      </c>
      <c r="D3876" t="str">
        <f t="shared" si="60"/>
        <v>11</v>
      </c>
      <c r="E3876" t="s">
        <v>344</v>
      </c>
      <c r="F3876" t="s">
        <v>418</v>
      </c>
      <c r="G3876" s="5">
        <v>2</v>
      </c>
    </row>
    <row r="3877" spans="1:7" x14ac:dyDescent="0.2">
      <c r="A3877" t="s">
        <v>744</v>
      </c>
      <c r="B3877" t="s">
        <v>745</v>
      </c>
      <c r="C3877" t="s">
        <v>776</v>
      </c>
      <c r="D3877" t="str">
        <f t="shared" si="60"/>
        <v>11</v>
      </c>
      <c r="E3877" t="s">
        <v>328</v>
      </c>
      <c r="F3877" t="s">
        <v>418</v>
      </c>
      <c r="G3877" s="5">
        <v>24</v>
      </c>
    </row>
    <row r="3878" spans="1:7" x14ac:dyDescent="0.2">
      <c r="A3878" t="s">
        <v>744</v>
      </c>
      <c r="B3878" t="s">
        <v>745</v>
      </c>
      <c r="C3878" t="s">
        <v>776</v>
      </c>
      <c r="D3878" t="str">
        <f t="shared" si="60"/>
        <v>11</v>
      </c>
      <c r="E3878" t="s">
        <v>576</v>
      </c>
      <c r="F3878" t="s">
        <v>418</v>
      </c>
      <c r="G3878" s="5">
        <v>2</v>
      </c>
    </row>
    <row r="3879" spans="1:7" x14ac:dyDescent="0.2">
      <c r="A3879" t="s">
        <v>744</v>
      </c>
      <c r="B3879" t="s">
        <v>745</v>
      </c>
      <c r="C3879" t="s">
        <v>776</v>
      </c>
      <c r="D3879" t="str">
        <f t="shared" si="60"/>
        <v>11</v>
      </c>
      <c r="E3879" t="s">
        <v>427</v>
      </c>
      <c r="F3879" t="s">
        <v>418</v>
      </c>
      <c r="G3879" s="5">
        <v>4</v>
      </c>
    </row>
    <row r="3880" spans="1:7" x14ac:dyDescent="0.2">
      <c r="A3880" t="s">
        <v>744</v>
      </c>
      <c r="B3880" t="s">
        <v>745</v>
      </c>
      <c r="C3880" t="s">
        <v>776</v>
      </c>
      <c r="D3880" t="str">
        <f t="shared" si="60"/>
        <v>11</v>
      </c>
      <c r="E3880" t="s">
        <v>407</v>
      </c>
      <c r="F3880" t="s">
        <v>418</v>
      </c>
      <c r="G3880" s="5">
        <v>19</v>
      </c>
    </row>
    <row r="3881" spans="1:7" x14ac:dyDescent="0.2">
      <c r="A3881" t="s">
        <v>744</v>
      </c>
      <c r="B3881" t="s">
        <v>745</v>
      </c>
      <c r="C3881" t="s">
        <v>776</v>
      </c>
      <c r="D3881" t="str">
        <f t="shared" si="60"/>
        <v>11</v>
      </c>
      <c r="E3881" t="s">
        <v>347</v>
      </c>
      <c r="F3881" t="s">
        <v>418</v>
      </c>
      <c r="G3881" s="5">
        <v>26</v>
      </c>
    </row>
    <row r="3882" spans="1:7" x14ac:dyDescent="0.2">
      <c r="A3882" t="s">
        <v>744</v>
      </c>
      <c r="B3882" t="s">
        <v>745</v>
      </c>
      <c r="C3882" t="s">
        <v>776</v>
      </c>
      <c r="D3882" t="str">
        <f t="shared" si="60"/>
        <v>11</v>
      </c>
      <c r="E3882" t="s">
        <v>335</v>
      </c>
      <c r="F3882" t="s">
        <v>418</v>
      </c>
      <c r="G3882" s="5">
        <v>15</v>
      </c>
    </row>
    <row r="3883" spans="1:7" x14ac:dyDescent="0.2">
      <c r="A3883" t="s">
        <v>744</v>
      </c>
      <c r="B3883" t="s">
        <v>745</v>
      </c>
      <c r="C3883" t="s">
        <v>776</v>
      </c>
      <c r="D3883" t="str">
        <f t="shared" si="60"/>
        <v>12</v>
      </c>
      <c r="E3883" t="s">
        <v>503</v>
      </c>
      <c r="F3883" t="s">
        <v>418</v>
      </c>
      <c r="G3883" s="5">
        <v>9</v>
      </c>
    </row>
    <row r="3884" spans="1:7" x14ac:dyDescent="0.2">
      <c r="A3884" t="s">
        <v>744</v>
      </c>
      <c r="B3884" t="s">
        <v>745</v>
      </c>
      <c r="C3884" t="s">
        <v>776</v>
      </c>
      <c r="D3884" t="str">
        <f t="shared" si="60"/>
        <v>12</v>
      </c>
      <c r="E3884" t="s">
        <v>752</v>
      </c>
      <c r="F3884" t="s">
        <v>418</v>
      </c>
      <c r="G3884" s="5">
        <v>2203</v>
      </c>
    </row>
    <row r="3885" spans="1:7" x14ac:dyDescent="0.2">
      <c r="A3885" t="s">
        <v>744</v>
      </c>
      <c r="B3885" t="s">
        <v>745</v>
      </c>
      <c r="C3885" t="s">
        <v>776</v>
      </c>
      <c r="D3885" t="str">
        <f t="shared" si="60"/>
        <v>12</v>
      </c>
      <c r="E3885" t="s">
        <v>747</v>
      </c>
      <c r="F3885" t="s">
        <v>418</v>
      </c>
      <c r="G3885" s="5">
        <v>8</v>
      </c>
    </row>
    <row r="3886" spans="1:7" x14ac:dyDescent="0.2">
      <c r="A3886" t="s">
        <v>744</v>
      </c>
      <c r="B3886" t="s">
        <v>745</v>
      </c>
      <c r="C3886" t="s">
        <v>776</v>
      </c>
      <c r="D3886" t="str">
        <f t="shared" si="60"/>
        <v>12</v>
      </c>
      <c r="E3886" t="s">
        <v>572</v>
      </c>
      <c r="F3886" t="s">
        <v>418</v>
      </c>
      <c r="G3886" s="5">
        <v>4</v>
      </c>
    </row>
    <row r="3887" spans="1:7" x14ac:dyDescent="0.2">
      <c r="A3887" t="s">
        <v>744</v>
      </c>
      <c r="B3887" t="s">
        <v>745</v>
      </c>
      <c r="C3887" t="s">
        <v>776</v>
      </c>
      <c r="D3887" t="str">
        <f t="shared" si="60"/>
        <v>12</v>
      </c>
      <c r="E3887" t="s">
        <v>361</v>
      </c>
      <c r="F3887" t="s">
        <v>418</v>
      </c>
      <c r="G3887" s="5">
        <v>1</v>
      </c>
    </row>
    <row r="3888" spans="1:7" x14ac:dyDescent="0.2">
      <c r="A3888" t="s">
        <v>744</v>
      </c>
      <c r="B3888" t="s">
        <v>745</v>
      </c>
      <c r="C3888" t="s">
        <v>776</v>
      </c>
      <c r="D3888" t="str">
        <f t="shared" si="60"/>
        <v>13</v>
      </c>
      <c r="E3888" t="s">
        <v>348</v>
      </c>
      <c r="F3888" t="s">
        <v>418</v>
      </c>
      <c r="G3888" s="5">
        <v>507</v>
      </c>
    </row>
    <row r="3889" spans="1:7" x14ac:dyDescent="0.2">
      <c r="A3889" t="s">
        <v>744</v>
      </c>
      <c r="B3889" t="s">
        <v>745</v>
      </c>
      <c r="C3889" t="s">
        <v>776</v>
      </c>
      <c r="D3889" t="str">
        <f t="shared" si="60"/>
        <v>14</v>
      </c>
      <c r="E3889" t="s">
        <v>777</v>
      </c>
      <c r="F3889" t="s">
        <v>418</v>
      </c>
      <c r="G3889" s="5">
        <v>1000</v>
      </c>
    </row>
    <row r="3890" spans="1:7" x14ac:dyDescent="0.2">
      <c r="A3890" t="s">
        <v>744</v>
      </c>
      <c r="B3890" t="s">
        <v>745</v>
      </c>
      <c r="C3890" t="s">
        <v>776</v>
      </c>
      <c r="D3890" t="str">
        <f t="shared" si="60"/>
        <v>14</v>
      </c>
      <c r="E3890" t="s">
        <v>778</v>
      </c>
      <c r="F3890" t="s">
        <v>418</v>
      </c>
      <c r="G3890" s="5">
        <v>19</v>
      </c>
    </row>
    <row r="3891" spans="1:7" x14ac:dyDescent="0.2">
      <c r="A3891" t="s">
        <v>744</v>
      </c>
      <c r="B3891" t="s">
        <v>745</v>
      </c>
      <c r="C3891" t="s">
        <v>776</v>
      </c>
      <c r="D3891" t="str">
        <f t="shared" si="60"/>
        <v>16</v>
      </c>
      <c r="E3891" t="s">
        <v>766</v>
      </c>
      <c r="F3891" t="s">
        <v>418</v>
      </c>
      <c r="G3891" s="5">
        <v>-340</v>
      </c>
    </row>
    <row r="3892" spans="1:7" x14ac:dyDescent="0.2">
      <c r="A3892" t="s">
        <v>744</v>
      </c>
      <c r="B3892" t="s">
        <v>745</v>
      </c>
      <c r="C3892" t="s">
        <v>776</v>
      </c>
      <c r="D3892" t="str">
        <f t="shared" si="60"/>
        <v>16</v>
      </c>
      <c r="E3892" t="s">
        <v>769</v>
      </c>
      <c r="F3892" t="s">
        <v>418</v>
      </c>
      <c r="G3892" s="5">
        <v>-7848</v>
      </c>
    </row>
    <row r="3893" spans="1:7" x14ac:dyDescent="0.2">
      <c r="A3893" t="s">
        <v>744</v>
      </c>
      <c r="B3893" t="s">
        <v>745</v>
      </c>
      <c r="C3893" t="s">
        <v>776</v>
      </c>
      <c r="D3893" t="str">
        <f t="shared" si="60"/>
        <v>16</v>
      </c>
      <c r="E3893" t="s">
        <v>773</v>
      </c>
      <c r="F3893" t="s">
        <v>418</v>
      </c>
      <c r="G3893" s="5">
        <v>-7</v>
      </c>
    </row>
    <row r="3894" spans="1:7" x14ac:dyDescent="0.2">
      <c r="A3894" t="s">
        <v>744</v>
      </c>
      <c r="B3894" t="s">
        <v>745</v>
      </c>
      <c r="C3894" t="s">
        <v>776</v>
      </c>
      <c r="D3894" t="str">
        <f t="shared" si="60"/>
        <v>16</v>
      </c>
      <c r="E3894" t="s">
        <v>774</v>
      </c>
      <c r="F3894" t="s">
        <v>418</v>
      </c>
      <c r="G3894" s="5">
        <v>-2</v>
      </c>
    </row>
    <row r="3895" spans="1:7" x14ac:dyDescent="0.2">
      <c r="A3895" t="s">
        <v>744</v>
      </c>
      <c r="B3895" t="s">
        <v>745</v>
      </c>
      <c r="C3895" t="s">
        <v>776</v>
      </c>
      <c r="D3895" t="str">
        <f t="shared" si="60"/>
        <v>16</v>
      </c>
      <c r="E3895" t="s">
        <v>567</v>
      </c>
      <c r="F3895" t="s">
        <v>418</v>
      </c>
      <c r="G3895" s="5">
        <v>-10</v>
      </c>
    </row>
    <row r="3896" spans="1:7" x14ac:dyDescent="0.2">
      <c r="A3896" t="s">
        <v>744</v>
      </c>
      <c r="B3896" t="s">
        <v>745</v>
      </c>
      <c r="C3896" t="s">
        <v>779</v>
      </c>
      <c r="D3896" t="str">
        <f t="shared" si="60"/>
        <v>10</v>
      </c>
      <c r="E3896" t="s">
        <v>320</v>
      </c>
      <c r="F3896" t="s">
        <v>780</v>
      </c>
      <c r="G3896" s="5">
        <v>176</v>
      </c>
    </row>
    <row r="3897" spans="1:7" x14ac:dyDescent="0.2">
      <c r="A3897" t="s">
        <v>744</v>
      </c>
      <c r="B3897" t="s">
        <v>745</v>
      </c>
      <c r="C3897" t="s">
        <v>779</v>
      </c>
      <c r="D3897" t="str">
        <f t="shared" si="60"/>
        <v>10</v>
      </c>
      <c r="E3897" t="s">
        <v>322</v>
      </c>
      <c r="F3897" t="s">
        <v>780</v>
      </c>
      <c r="G3897" s="5">
        <v>4</v>
      </c>
    </row>
    <row r="3898" spans="1:7" x14ac:dyDescent="0.2">
      <c r="A3898" t="s">
        <v>744</v>
      </c>
      <c r="B3898" t="s">
        <v>745</v>
      </c>
      <c r="C3898" t="s">
        <v>779</v>
      </c>
      <c r="D3898" t="str">
        <f t="shared" si="60"/>
        <v>10</v>
      </c>
      <c r="E3898" t="s">
        <v>324</v>
      </c>
      <c r="F3898" t="s">
        <v>780</v>
      </c>
      <c r="G3898" s="5">
        <v>28</v>
      </c>
    </row>
    <row r="3899" spans="1:7" x14ac:dyDescent="0.2">
      <c r="A3899" t="s">
        <v>744</v>
      </c>
      <c r="B3899" t="s">
        <v>745</v>
      </c>
      <c r="C3899" t="s">
        <v>779</v>
      </c>
      <c r="D3899" t="str">
        <f t="shared" si="60"/>
        <v>10</v>
      </c>
      <c r="E3899" t="s">
        <v>325</v>
      </c>
      <c r="F3899" t="s">
        <v>780</v>
      </c>
      <c r="G3899" s="5">
        <v>1</v>
      </c>
    </row>
    <row r="3900" spans="1:7" x14ac:dyDescent="0.2">
      <c r="A3900" t="s">
        <v>744</v>
      </c>
      <c r="B3900" t="s">
        <v>745</v>
      </c>
      <c r="C3900" t="s">
        <v>779</v>
      </c>
      <c r="D3900" t="str">
        <f t="shared" si="60"/>
        <v>10</v>
      </c>
      <c r="E3900" t="s">
        <v>326</v>
      </c>
      <c r="F3900" t="s">
        <v>780</v>
      </c>
      <c r="G3900" s="5">
        <v>29</v>
      </c>
    </row>
    <row r="3901" spans="1:7" x14ac:dyDescent="0.2">
      <c r="A3901" t="s">
        <v>744</v>
      </c>
      <c r="B3901" t="s">
        <v>745</v>
      </c>
      <c r="C3901" t="s">
        <v>779</v>
      </c>
      <c r="D3901" t="str">
        <f t="shared" si="60"/>
        <v>11</v>
      </c>
      <c r="E3901" t="s">
        <v>344</v>
      </c>
      <c r="F3901" t="s">
        <v>780</v>
      </c>
      <c r="G3901" s="5">
        <v>2</v>
      </c>
    </row>
    <row r="3902" spans="1:7" x14ac:dyDescent="0.2">
      <c r="A3902" t="s">
        <v>744</v>
      </c>
      <c r="B3902" t="s">
        <v>745</v>
      </c>
      <c r="C3902" t="s">
        <v>779</v>
      </c>
      <c r="D3902" t="str">
        <f t="shared" si="60"/>
        <v>11</v>
      </c>
      <c r="E3902" t="s">
        <v>328</v>
      </c>
      <c r="F3902" t="s">
        <v>780</v>
      </c>
      <c r="G3902" s="5">
        <v>475</v>
      </c>
    </row>
    <row r="3903" spans="1:7" x14ac:dyDescent="0.2">
      <c r="A3903" t="s">
        <v>744</v>
      </c>
      <c r="B3903" t="s">
        <v>745</v>
      </c>
      <c r="C3903" t="s">
        <v>779</v>
      </c>
      <c r="D3903" t="str">
        <f t="shared" si="60"/>
        <v>11</v>
      </c>
      <c r="E3903" t="s">
        <v>427</v>
      </c>
      <c r="F3903" t="s">
        <v>780</v>
      </c>
      <c r="G3903" s="5">
        <v>4</v>
      </c>
    </row>
    <row r="3904" spans="1:7" x14ac:dyDescent="0.2">
      <c r="A3904" t="s">
        <v>744</v>
      </c>
      <c r="B3904" t="s">
        <v>745</v>
      </c>
      <c r="C3904" t="s">
        <v>779</v>
      </c>
      <c r="D3904" t="str">
        <f t="shared" si="60"/>
        <v>11</v>
      </c>
      <c r="E3904" t="s">
        <v>335</v>
      </c>
      <c r="F3904" t="s">
        <v>780</v>
      </c>
      <c r="G3904" s="5">
        <v>4</v>
      </c>
    </row>
    <row r="3905" spans="1:7" x14ac:dyDescent="0.2">
      <c r="A3905" t="s">
        <v>744</v>
      </c>
      <c r="B3905" t="s">
        <v>745</v>
      </c>
      <c r="C3905" t="s">
        <v>779</v>
      </c>
      <c r="D3905" t="str">
        <f t="shared" si="60"/>
        <v>11</v>
      </c>
      <c r="E3905" t="s">
        <v>495</v>
      </c>
      <c r="F3905" t="s">
        <v>780</v>
      </c>
      <c r="G3905" s="5">
        <v>10</v>
      </c>
    </row>
    <row r="3906" spans="1:7" x14ac:dyDescent="0.2">
      <c r="A3906" t="s">
        <v>744</v>
      </c>
      <c r="B3906" t="s">
        <v>745</v>
      </c>
      <c r="C3906" t="s">
        <v>779</v>
      </c>
      <c r="D3906" t="str">
        <f t="shared" si="60"/>
        <v>12</v>
      </c>
      <c r="E3906" t="s">
        <v>400</v>
      </c>
      <c r="F3906" t="s">
        <v>780</v>
      </c>
      <c r="G3906" s="5">
        <v>37</v>
      </c>
    </row>
    <row r="3907" spans="1:7" x14ac:dyDescent="0.2">
      <c r="A3907" t="s">
        <v>744</v>
      </c>
      <c r="B3907" t="s">
        <v>745</v>
      </c>
      <c r="C3907" t="s">
        <v>779</v>
      </c>
      <c r="D3907" t="str">
        <f t="shared" ref="D3907:D3970" si="61">LEFT(E3907,2)</f>
        <v>12</v>
      </c>
      <c r="E3907" t="s">
        <v>503</v>
      </c>
      <c r="F3907" t="s">
        <v>780</v>
      </c>
      <c r="G3907" s="5">
        <v>160</v>
      </c>
    </row>
    <row r="3908" spans="1:7" x14ac:dyDescent="0.2">
      <c r="A3908" t="s">
        <v>744</v>
      </c>
      <c r="B3908" t="s">
        <v>745</v>
      </c>
      <c r="C3908" t="s">
        <v>779</v>
      </c>
      <c r="D3908" t="str">
        <f t="shared" si="61"/>
        <v>12</v>
      </c>
      <c r="E3908" t="s">
        <v>572</v>
      </c>
      <c r="F3908" t="s">
        <v>780</v>
      </c>
      <c r="G3908" s="5">
        <v>15</v>
      </c>
    </row>
    <row r="3909" spans="1:7" x14ac:dyDescent="0.2">
      <c r="A3909" t="s">
        <v>744</v>
      </c>
      <c r="B3909" t="s">
        <v>745</v>
      </c>
      <c r="C3909" t="s">
        <v>779</v>
      </c>
      <c r="D3909" t="str">
        <f t="shared" si="61"/>
        <v>12</v>
      </c>
      <c r="E3909" t="s">
        <v>361</v>
      </c>
      <c r="F3909" t="s">
        <v>780</v>
      </c>
      <c r="G3909" s="5">
        <v>4</v>
      </c>
    </row>
    <row r="3910" spans="1:7" x14ac:dyDescent="0.2">
      <c r="A3910" t="s">
        <v>744</v>
      </c>
      <c r="B3910" t="s">
        <v>745</v>
      </c>
      <c r="C3910" t="s">
        <v>779</v>
      </c>
      <c r="D3910" t="str">
        <f t="shared" si="61"/>
        <v>13</v>
      </c>
      <c r="E3910" t="s">
        <v>366</v>
      </c>
      <c r="F3910" t="s">
        <v>780</v>
      </c>
      <c r="G3910" s="5">
        <v>25</v>
      </c>
    </row>
    <row r="3911" spans="1:7" x14ac:dyDescent="0.2">
      <c r="A3911" t="s">
        <v>744</v>
      </c>
      <c r="B3911" t="s">
        <v>745</v>
      </c>
      <c r="C3911" t="s">
        <v>779</v>
      </c>
      <c r="D3911" t="str">
        <f t="shared" si="61"/>
        <v>15</v>
      </c>
      <c r="E3911" t="s">
        <v>763</v>
      </c>
      <c r="F3911" t="s">
        <v>764</v>
      </c>
      <c r="G3911" s="5">
        <v>180</v>
      </c>
    </row>
    <row r="3912" spans="1:7" x14ac:dyDescent="0.2">
      <c r="A3912" t="s">
        <v>744</v>
      </c>
      <c r="B3912" t="s">
        <v>745</v>
      </c>
      <c r="C3912" t="s">
        <v>779</v>
      </c>
      <c r="D3912" t="str">
        <f t="shared" si="61"/>
        <v>15</v>
      </c>
      <c r="E3912" t="s">
        <v>579</v>
      </c>
      <c r="F3912" t="s">
        <v>780</v>
      </c>
      <c r="G3912" s="5">
        <v>198</v>
      </c>
    </row>
    <row r="3913" spans="1:7" x14ac:dyDescent="0.2">
      <c r="A3913" t="s">
        <v>744</v>
      </c>
      <c r="B3913" t="s">
        <v>745</v>
      </c>
      <c r="C3913" t="s">
        <v>779</v>
      </c>
      <c r="D3913" t="str">
        <f t="shared" si="61"/>
        <v>15</v>
      </c>
      <c r="E3913" t="s">
        <v>453</v>
      </c>
      <c r="F3913" t="s">
        <v>780</v>
      </c>
      <c r="G3913" s="5">
        <v>600</v>
      </c>
    </row>
    <row r="3914" spans="1:7" x14ac:dyDescent="0.2">
      <c r="A3914" t="s">
        <v>744</v>
      </c>
      <c r="B3914" t="s">
        <v>745</v>
      </c>
      <c r="C3914" t="s">
        <v>779</v>
      </c>
      <c r="D3914" t="str">
        <f t="shared" si="61"/>
        <v>16</v>
      </c>
      <c r="E3914" t="s">
        <v>767</v>
      </c>
      <c r="F3914" t="s">
        <v>780</v>
      </c>
      <c r="G3914" s="5">
        <v>-2012</v>
      </c>
    </row>
    <row r="3915" spans="1:7" x14ac:dyDescent="0.2">
      <c r="A3915" t="s">
        <v>744</v>
      </c>
      <c r="B3915" t="s">
        <v>745</v>
      </c>
      <c r="C3915" t="s">
        <v>779</v>
      </c>
      <c r="D3915" t="str">
        <f t="shared" si="61"/>
        <v>16</v>
      </c>
      <c r="E3915" t="s">
        <v>567</v>
      </c>
      <c r="F3915" t="s">
        <v>780</v>
      </c>
      <c r="G3915" s="5">
        <v>-45</v>
      </c>
    </row>
    <row r="3916" spans="1:7" x14ac:dyDescent="0.2">
      <c r="A3916" t="s">
        <v>744</v>
      </c>
      <c r="B3916" t="s">
        <v>745</v>
      </c>
      <c r="C3916" t="s">
        <v>779</v>
      </c>
      <c r="D3916" t="str">
        <f t="shared" si="61"/>
        <v>16</v>
      </c>
      <c r="E3916" t="s">
        <v>351</v>
      </c>
      <c r="F3916" t="s">
        <v>352</v>
      </c>
      <c r="G3916" s="5">
        <v>105</v>
      </c>
    </row>
    <row r="3917" spans="1:7" x14ac:dyDescent="0.2">
      <c r="A3917" t="s">
        <v>744</v>
      </c>
      <c r="B3917" t="s">
        <v>745</v>
      </c>
      <c r="C3917" t="s">
        <v>781</v>
      </c>
      <c r="D3917" t="str">
        <f t="shared" si="61"/>
        <v>10</v>
      </c>
      <c r="E3917" t="s">
        <v>320</v>
      </c>
      <c r="F3917" t="s">
        <v>461</v>
      </c>
      <c r="G3917" s="5">
        <v>2761</v>
      </c>
    </row>
    <row r="3918" spans="1:7" x14ac:dyDescent="0.2">
      <c r="A3918" t="s">
        <v>744</v>
      </c>
      <c r="B3918" t="s">
        <v>745</v>
      </c>
      <c r="C3918" t="s">
        <v>781</v>
      </c>
      <c r="D3918" t="str">
        <f t="shared" si="61"/>
        <v>10</v>
      </c>
      <c r="E3918" t="s">
        <v>403</v>
      </c>
      <c r="F3918" t="s">
        <v>461</v>
      </c>
      <c r="G3918" s="5">
        <v>178</v>
      </c>
    </row>
    <row r="3919" spans="1:7" x14ac:dyDescent="0.2">
      <c r="A3919" t="s">
        <v>744</v>
      </c>
      <c r="B3919" t="s">
        <v>745</v>
      </c>
      <c r="C3919" t="s">
        <v>781</v>
      </c>
      <c r="D3919" t="str">
        <f t="shared" si="61"/>
        <v>10</v>
      </c>
      <c r="E3919" t="s">
        <v>524</v>
      </c>
      <c r="F3919" t="s">
        <v>461</v>
      </c>
      <c r="G3919" s="5">
        <v>223</v>
      </c>
    </row>
    <row r="3920" spans="1:7" x14ac:dyDescent="0.2">
      <c r="A3920" t="s">
        <v>744</v>
      </c>
      <c r="B3920" t="s">
        <v>745</v>
      </c>
      <c r="C3920" t="s">
        <v>781</v>
      </c>
      <c r="D3920" t="str">
        <f t="shared" si="61"/>
        <v>10</v>
      </c>
      <c r="E3920" t="s">
        <v>575</v>
      </c>
      <c r="F3920" t="s">
        <v>461</v>
      </c>
      <c r="G3920" s="5">
        <v>2</v>
      </c>
    </row>
    <row r="3921" spans="1:7" x14ac:dyDescent="0.2">
      <c r="A3921" t="s">
        <v>744</v>
      </c>
      <c r="B3921" t="s">
        <v>745</v>
      </c>
      <c r="C3921" t="s">
        <v>781</v>
      </c>
      <c r="D3921" t="str">
        <f t="shared" si="61"/>
        <v>10</v>
      </c>
      <c r="E3921" t="s">
        <v>436</v>
      </c>
      <c r="F3921" t="s">
        <v>461</v>
      </c>
      <c r="G3921" s="5">
        <v>22</v>
      </c>
    </row>
    <row r="3922" spans="1:7" x14ac:dyDescent="0.2">
      <c r="A3922" t="s">
        <v>744</v>
      </c>
      <c r="B3922" t="s">
        <v>745</v>
      </c>
      <c r="C3922" t="s">
        <v>781</v>
      </c>
      <c r="D3922" t="str">
        <f t="shared" si="61"/>
        <v>10</v>
      </c>
      <c r="E3922" t="s">
        <v>322</v>
      </c>
      <c r="F3922" t="s">
        <v>461</v>
      </c>
      <c r="G3922" s="5">
        <v>1</v>
      </c>
    </row>
    <row r="3923" spans="1:7" x14ac:dyDescent="0.2">
      <c r="A3923" t="s">
        <v>744</v>
      </c>
      <c r="B3923" t="s">
        <v>745</v>
      </c>
      <c r="C3923" t="s">
        <v>781</v>
      </c>
      <c r="D3923" t="str">
        <f t="shared" si="61"/>
        <v>10</v>
      </c>
      <c r="E3923" t="s">
        <v>324</v>
      </c>
      <c r="F3923" t="s">
        <v>461</v>
      </c>
      <c r="G3923" s="5">
        <v>439</v>
      </c>
    </row>
    <row r="3924" spans="1:7" x14ac:dyDescent="0.2">
      <c r="A3924" t="s">
        <v>744</v>
      </c>
      <c r="B3924" t="s">
        <v>745</v>
      </c>
      <c r="C3924" t="s">
        <v>781</v>
      </c>
      <c r="D3924" t="str">
        <f t="shared" si="61"/>
        <v>10</v>
      </c>
      <c r="E3924" t="s">
        <v>325</v>
      </c>
      <c r="F3924" t="s">
        <v>461</v>
      </c>
      <c r="G3924" s="5">
        <v>6</v>
      </c>
    </row>
    <row r="3925" spans="1:7" x14ac:dyDescent="0.2">
      <c r="A3925" t="s">
        <v>744</v>
      </c>
      <c r="B3925" t="s">
        <v>745</v>
      </c>
      <c r="C3925" t="s">
        <v>781</v>
      </c>
      <c r="D3925" t="str">
        <f t="shared" si="61"/>
        <v>10</v>
      </c>
      <c r="E3925" t="s">
        <v>326</v>
      </c>
      <c r="F3925" t="s">
        <v>461</v>
      </c>
      <c r="G3925" s="5">
        <v>476</v>
      </c>
    </row>
    <row r="3926" spans="1:7" x14ac:dyDescent="0.2">
      <c r="A3926" t="s">
        <v>744</v>
      </c>
      <c r="B3926" t="s">
        <v>745</v>
      </c>
      <c r="C3926" t="s">
        <v>781</v>
      </c>
      <c r="D3926" t="str">
        <f t="shared" si="61"/>
        <v>11</v>
      </c>
      <c r="E3926" t="s">
        <v>344</v>
      </c>
      <c r="F3926" t="s">
        <v>461</v>
      </c>
      <c r="G3926" s="5">
        <v>3</v>
      </c>
    </row>
    <row r="3927" spans="1:7" x14ac:dyDescent="0.2">
      <c r="A3927" t="s">
        <v>744</v>
      </c>
      <c r="B3927" t="s">
        <v>745</v>
      </c>
      <c r="C3927" t="s">
        <v>781</v>
      </c>
      <c r="D3927" t="str">
        <f t="shared" si="61"/>
        <v>11</v>
      </c>
      <c r="E3927" t="s">
        <v>405</v>
      </c>
      <c r="F3927" t="s">
        <v>461</v>
      </c>
      <c r="G3927" s="5">
        <v>11</v>
      </c>
    </row>
    <row r="3928" spans="1:7" x14ac:dyDescent="0.2">
      <c r="A3928" t="s">
        <v>744</v>
      </c>
      <c r="B3928" t="s">
        <v>745</v>
      </c>
      <c r="C3928" t="s">
        <v>781</v>
      </c>
      <c r="D3928" t="str">
        <f t="shared" si="61"/>
        <v>11</v>
      </c>
      <c r="E3928" t="s">
        <v>328</v>
      </c>
      <c r="F3928" t="s">
        <v>461</v>
      </c>
      <c r="G3928" s="5">
        <v>376</v>
      </c>
    </row>
    <row r="3929" spans="1:7" x14ac:dyDescent="0.2">
      <c r="A3929" t="s">
        <v>744</v>
      </c>
      <c r="B3929" t="s">
        <v>745</v>
      </c>
      <c r="C3929" t="s">
        <v>781</v>
      </c>
      <c r="D3929" t="str">
        <f t="shared" si="61"/>
        <v>11</v>
      </c>
      <c r="E3929" t="s">
        <v>576</v>
      </c>
      <c r="F3929" t="s">
        <v>461</v>
      </c>
      <c r="G3929" s="5">
        <v>10</v>
      </c>
    </row>
    <row r="3930" spans="1:7" x14ac:dyDescent="0.2">
      <c r="A3930" t="s">
        <v>744</v>
      </c>
      <c r="B3930" t="s">
        <v>745</v>
      </c>
      <c r="C3930" t="s">
        <v>781</v>
      </c>
      <c r="D3930" t="str">
        <f t="shared" si="61"/>
        <v>11</v>
      </c>
      <c r="E3930" t="s">
        <v>360</v>
      </c>
      <c r="F3930" t="s">
        <v>461</v>
      </c>
      <c r="G3930" s="5">
        <v>2</v>
      </c>
    </row>
    <row r="3931" spans="1:7" x14ac:dyDescent="0.2">
      <c r="A3931" t="s">
        <v>744</v>
      </c>
      <c r="B3931" t="s">
        <v>745</v>
      </c>
      <c r="C3931" t="s">
        <v>781</v>
      </c>
      <c r="D3931" t="str">
        <f t="shared" si="61"/>
        <v>11</v>
      </c>
      <c r="E3931" t="s">
        <v>329</v>
      </c>
      <c r="F3931" t="s">
        <v>461</v>
      </c>
      <c r="G3931" s="5">
        <v>4</v>
      </c>
    </row>
    <row r="3932" spans="1:7" x14ac:dyDescent="0.2">
      <c r="A3932" t="s">
        <v>744</v>
      </c>
      <c r="B3932" t="s">
        <v>745</v>
      </c>
      <c r="C3932" t="s">
        <v>781</v>
      </c>
      <c r="D3932" t="str">
        <f t="shared" si="61"/>
        <v>11</v>
      </c>
      <c r="E3932" t="s">
        <v>330</v>
      </c>
      <c r="F3932" t="s">
        <v>461</v>
      </c>
      <c r="G3932" s="5">
        <v>45</v>
      </c>
    </row>
    <row r="3933" spans="1:7" x14ac:dyDescent="0.2">
      <c r="A3933" t="s">
        <v>744</v>
      </c>
      <c r="B3933" t="s">
        <v>745</v>
      </c>
      <c r="C3933" t="s">
        <v>781</v>
      </c>
      <c r="D3933" t="str">
        <f t="shared" si="61"/>
        <v>11</v>
      </c>
      <c r="E3933" t="s">
        <v>331</v>
      </c>
      <c r="F3933" t="s">
        <v>461</v>
      </c>
      <c r="G3933" s="5">
        <v>2</v>
      </c>
    </row>
    <row r="3934" spans="1:7" x14ac:dyDescent="0.2">
      <c r="A3934" t="s">
        <v>744</v>
      </c>
      <c r="B3934" t="s">
        <v>745</v>
      </c>
      <c r="C3934" t="s">
        <v>781</v>
      </c>
      <c r="D3934" t="str">
        <f t="shared" si="61"/>
        <v>11</v>
      </c>
      <c r="E3934" t="s">
        <v>332</v>
      </c>
      <c r="F3934" t="s">
        <v>461</v>
      </c>
      <c r="G3934" s="5">
        <v>1</v>
      </c>
    </row>
    <row r="3935" spans="1:7" x14ac:dyDescent="0.2">
      <c r="A3935" t="s">
        <v>744</v>
      </c>
      <c r="B3935" t="s">
        <v>745</v>
      </c>
      <c r="C3935" t="s">
        <v>781</v>
      </c>
      <c r="D3935" t="str">
        <f t="shared" si="61"/>
        <v>11</v>
      </c>
      <c r="E3935" t="s">
        <v>571</v>
      </c>
      <c r="F3935" t="s">
        <v>461</v>
      </c>
      <c r="G3935" s="5">
        <v>87</v>
      </c>
    </row>
    <row r="3936" spans="1:7" x14ac:dyDescent="0.2">
      <c r="A3936" t="s">
        <v>744</v>
      </c>
      <c r="B3936" t="s">
        <v>745</v>
      </c>
      <c r="C3936" t="s">
        <v>781</v>
      </c>
      <c r="D3936" t="str">
        <f t="shared" si="61"/>
        <v>11</v>
      </c>
      <c r="E3936" t="s">
        <v>407</v>
      </c>
      <c r="F3936" t="s">
        <v>461</v>
      </c>
      <c r="G3936" s="5">
        <v>153</v>
      </c>
    </row>
    <row r="3937" spans="1:7" x14ac:dyDescent="0.2">
      <c r="A3937" t="s">
        <v>744</v>
      </c>
      <c r="B3937" t="s">
        <v>745</v>
      </c>
      <c r="C3937" t="s">
        <v>781</v>
      </c>
      <c r="D3937" t="str">
        <f t="shared" si="61"/>
        <v>11</v>
      </c>
      <c r="E3937" t="s">
        <v>334</v>
      </c>
      <c r="F3937" t="s">
        <v>461</v>
      </c>
      <c r="G3937" s="5">
        <v>4</v>
      </c>
    </row>
    <row r="3938" spans="1:7" x14ac:dyDescent="0.2">
      <c r="A3938" t="s">
        <v>744</v>
      </c>
      <c r="B3938" t="s">
        <v>745</v>
      </c>
      <c r="C3938" t="s">
        <v>781</v>
      </c>
      <c r="D3938" t="str">
        <f t="shared" si="61"/>
        <v>11</v>
      </c>
      <c r="E3938" t="s">
        <v>474</v>
      </c>
      <c r="F3938" t="s">
        <v>461</v>
      </c>
      <c r="G3938" s="5">
        <v>6</v>
      </c>
    </row>
    <row r="3939" spans="1:7" x14ac:dyDescent="0.2">
      <c r="A3939" t="s">
        <v>744</v>
      </c>
      <c r="B3939" t="s">
        <v>745</v>
      </c>
      <c r="C3939" t="s">
        <v>781</v>
      </c>
      <c r="D3939" t="str">
        <f t="shared" si="61"/>
        <v>11</v>
      </c>
      <c r="E3939" t="s">
        <v>347</v>
      </c>
      <c r="F3939" t="s">
        <v>461</v>
      </c>
      <c r="G3939" s="5">
        <v>243</v>
      </c>
    </row>
    <row r="3940" spans="1:7" x14ac:dyDescent="0.2">
      <c r="A3940" t="s">
        <v>744</v>
      </c>
      <c r="B3940" t="s">
        <v>745</v>
      </c>
      <c r="C3940" t="s">
        <v>781</v>
      </c>
      <c r="D3940" t="str">
        <f t="shared" si="61"/>
        <v>11</v>
      </c>
      <c r="E3940" t="s">
        <v>335</v>
      </c>
      <c r="F3940" t="s">
        <v>461</v>
      </c>
      <c r="G3940" s="5">
        <v>43</v>
      </c>
    </row>
    <row r="3941" spans="1:7" x14ac:dyDescent="0.2">
      <c r="A3941" t="s">
        <v>744</v>
      </c>
      <c r="B3941" t="s">
        <v>745</v>
      </c>
      <c r="C3941" t="s">
        <v>781</v>
      </c>
      <c r="D3941" t="str">
        <f t="shared" si="61"/>
        <v>11</v>
      </c>
      <c r="E3941" t="s">
        <v>495</v>
      </c>
      <c r="F3941" t="s">
        <v>461</v>
      </c>
      <c r="G3941" s="5">
        <v>2</v>
      </c>
    </row>
    <row r="3942" spans="1:7" x14ac:dyDescent="0.2">
      <c r="A3942" t="s">
        <v>744</v>
      </c>
      <c r="B3942" t="s">
        <v>745</v>
      </c>
      <c r="C3942" t="s">
        <v>781</v>
      </c>
      <c r="D3942" t="str">
        <f t="shared" si="61"/>
        <v>12</v>
      </c>
      <c r="E3942" t="s">
        <v>336</v>
      </c>
      <c r="F3942" t="s">
        <v>461</v>
      </c>
      <c r="G3942" s="5">
        <v>302</v>
      </c>
    </row>
    <row r="3943" spans="1:7" x14ac:dyDescent="0.2">
      <c r="A3943" t="s">
        <v>744</v>
      </c>
      <c r="B3943" t="s">
        <v>745</v>
      </c>
      <c r="C3943" t="s">
        <v>781</v>
      </c>
      <c r="D3943" t="str">
        <f t="shared" si="61"/>
        <v>12</v>
      </c>
      <c r="E3943" t="s">
        <v>503</v>
      </c>
      <c r="F3943" t="s">
        <v>461</v>
      </c>
      <c r="G3943" s="5">
        <v>1</v>
      </c>
    </row>
    <row r="3944" spans="1:7" x14ac:dyDescent="0.2">
      <c r="A3944" t="s">
        <v>744</v>
      </c>
      <c r="B3944" t="s">
        <v>745</v>
      </c>
      <c r="C3944" t="s">
        <v>781</v>
      </c>
      <c r="D3944" t="str">
        <f t="shared" si="61"/>
        <v>12</v>
      </c>
      <c r="E3944" t="s">
        <v>752</v>
      </c>
      <c r="F3944" t="s">
        <v>461</v>
      </c>
      <c r="G3944" s="5">
        <v>58</v>
      </c>
    </row>
    <row r="3945" spans="1:7" x14ac:dyDescent="0.2">
      <c r="A3945" t="s">
        <v>744</v>
      </c>
      <c r="B3945" t="s">
        <v>745</v>
      </c>
      <c r="C3945" t="s">
        <v>781</v>
      </c>
      <c r="D3945" t="str">
        <f t="shared" si="61"/>
        <v>12</v>
      </c>
      <c r="E3945" t="s">
        <v>750</v>
      </c>
      <c r="F3945" t="s">
        <v>461</v>
      </c>
      <c r="G3945" s="5">
        <v>29</v>
      </c>
    </row>
    <row r="3946" spans="1:7" x14ac:dyDescent="0.2">
      <c r="A3946" t="s">
        <v>744</v>
      </c>
      <c r="B3946" t="s">
        <v>745</v>
      </c>
      <c r="C3946" t="s">
        <v>781</v>
      </c>
      <c r="D3946" t="str">
        <f t="shared" si="61"/>
        <v>12</v>
      </c>
      <c r="E3946" t="s">
        <v>747</v>
      </c>
      <c r="F3946" t="s">
        <v>461</v>
      </c>
      <c r="G3946" s="5">
        <v>141</v>
      </c>
    </row>
    <row r="3947" spans="1:7" x14ac:dyDescent="0.2">
      <c r="A3947" t="s">
        <v>744</v>
      </c>
      <c r="B3947" t="s">
        <v>745</v>
      </c>
      <c r="C3947" t="s">
        <v>781</v>
      </c>
      <c r="D3947" t="str">
        <f t="shared" si="61"/>
        <v>12</v>
      </c>
      <c r="E3947" t="s">
        <v>572</v>
      </c>
      <c r="F3947" t="s">
        <v>461</v>
      </c>
      <c r="G3947" s="5">
        <v>244</v>
      </c>
    </row>
    <row r="3948" spans="1:7" x14ac:dyDescent="0.2">
      <c r="A3948" t="s">
        <v>744</v>
      </c>
      <c r="B3948" t="s">
        <v>745</v>
      </c>
      <c r="C3948" t="s">
        <v>781</v>
      </c>
      <c r="D3948" t="str">
        <f t="shared" si="61"/>
        <v>12</v>
      </c>
      <c r="E3948" t="s">
        <v>361</v>
      </c>
      <c r="F3948" t="s">
        <v>461</v>
      </c>
      <c r="G3948" s="5">
        <v>3</v>
      </c>
    </row>
    <row r="3949" spans="1:7" x14ac:dyDescent="0.2">
      <c r="A3949" t="s">
        <v>744</v>
      </c>
      <c r="B3949" t="s">
        <v>745</v>
      </c>
      <c r="C3949" t="s">
        <v>781</v>
      </c>
      <c r="D3949" t="str">
        <f t="shared" si="61"/>
        <v>14</v>
      </c>
      <c r="E3949" t="s">
        <v>337</v>
      </c>
      <c r="F3949" t="s">
        <v>461</v>
      </c>
      <c r="G3949" s="5">
        <v>225</v>
      </c>
    </row>
    <row r="3950" spans="1:7" x14ac:dyDescent="0.2">
      <c r="A3950" t="s">
        <v>744</v>
      </c>
      <c r="B3950" t="s">
        <v>745</v>
      </c>
      <c r="C3950" t="s">
        <v>781</v>
      </c>
      <c r="D3950" t="str">
        <f t="shared" si="61"/>
        <v>16</v>
      </c>
      <c r="E3950" t="s">
        <v>382</v>
      </c>
      <c r="F3950" t="s">
        <v>461</v>
      </c>
      <c r="G3950" s="5">
        <v>-4</v>
      </c>
    </row>
    <row r="3951" spans="1:7" x14ac:dyDescent="0.2">
      <c r="A3951" t="s">
        <v>744</v>
      </c>
      <c r="B3951" t="s">
        <v>745</v>
      </c>
      <c r="C3951" t="s">
        <v>781</v>
      </c>
      <c r="D3951" t="str">
        <f t="shared" si="61"/>
        <v>16</v>
      </c>
      <c r="E3951" t="s">
        <v>567</v>
      </c>
      <c r="F3951" t="s">
        <v>461</v>
      </c>
      <c r="G3951" s="5">
        <v>-34</v>
      </c>
    </row>
    <row r="3952" spans="1:7" x14ac:dyDescent="0.2">
      <c r="A3952" t="s">
        <v>744</v>
      </c>
      <c r="B3952" t="s">
        <v>745</v>
      </c>
      <c r="C3952" t="s">
        <v>781</v>
      </c>
      <c r="D3952" t="str">
        <f t="shared" si="61"/>
        <v>16</v>
      </c>
      <c r="E3952" t="s">
        <v>731</v>
      </c>
      <c r="F3952" t="s">
        <v>461</v>
      </c>
      <c r="G3952" s="5">
        <v>-1649</v>
      </c>
    </row>
    <row r="3953" spans="1:7" x14ac:dyDescent="0.2">
      <c r="A3953" t="s">
        <v>744</v>
      </c>
      <c r="B3953" t="s">
        <v>745</v>
      </c>
      <c r="C3953" t="s">
        <v>781</v>
      </c>
      <c r="D3953" t="str">
        <f t="shared" si="61"/>
        <v>17</v>
      </c>
      <c r="E3953" t="s">
        <v>433</v>
      </c>
      <c r="F3953" t="s">
        <v>461</v>
      </c>
      <c r="G3953" s="5">
        <v>-260</v>
      </c>
    </row>
    <row r="3954" spans="1:7" x14ac:dyDescent="0.2">
      <c r="A3954" t="s">
        <v>744</v>
      </c>
      <c r="B3954" t="s">
        <v>745</v>
      </c>
      <c r="C3954" t="s">
        <v>781</v>
      </c>
      <c r="D3954" t="str">
        <f t="shared" si="61"/>
        <v>17</v>
      </c>
      <c r="E3954" t="s">
        <v>528</v>
      </c>
      <c r="F3954" t="s">
        <v>461</v>
      </c>
      <c r="G3954" s="5">
        <v>-6</v>
      </c>
    </row>
    <row r="3955" spans="1:7" x14ac:dyDescent="0.2">
      <c r="A3955" t="s">
        <v>744</v>
      </c>
      <c r="B3955" t="s">
        <v>745</v>
      </c>
      <c r="C3955" t="s">
        <v>781</v>
      </c>
      <c r="D3955" t="str">
        <f t="shared" si="61"/>
        <v>17</v>
      </c>
      <c r="E3955" t="s">
        <v>339</v>
      </c>
      <c r="F3955" t="s">
        <v>461</v>
      </c>
      <c r="G3955" s="5">
        <v>-225</v>
      </c>
    </row>
    <row r="3956" spans="1:7" x14ac:dyDescent="0.2">
      <c r="A3956" t="s">
        <v>744</v>
      </c>
      <c r="B3956" t="s">
        <v>745</v>
      </c>
      <c r="C3956" t="s">
        <v>781</v>
      </c>
      <c r="D3956" t="str">
        <f t="shared" si="61"/>
        <v>17</v>
      </c>
      <c r="E3956" t="s">
        <v>395</v>
      </c>
      <c r="F3956" t="s">
        <v>461</v>
      </c>
      <c r="G3956" s="5">
        <v>-50</v>
      </c>
    </row>
    <row r="3957" spans="1:7" x14ac:dyDescent="0.2">
      <c r="A3957" t="s">
        <v>744</v>
      </c>
      <c r="B3957" t="s">
        <v>745</v>
      </c>
      <c r="C3957" t="s">
        <v>782</v>
      </c>
      <c r="D3957" t="str">
        <f t="shared" si="61"/>
        <v>10</v>
      </c>
      <c r="E3957" t="s">
        <v>320</v>
      </c>
      <c r="F3957" t="s">
        <v>461</v>
      </c>
      <c r="G3957" s="5">
        <v>183</v>
      </c>
    </row>
    <row r="3958" spans="1:7" x14ac:dyDescent="0.2">
      <c r="A3958" t="s">
        <v>744</v>
      </c>
      <c r="B3958" t="s">
        <v>745</v>
      </c>
      <c r="C3958" t="s">
        <v>782</v>
      </c>
      <c r="D3958" t="str">
        <f t="shared" si="61"/>
        <v>10</v>
      </c>
      <c r="E3958" t="s">
        <v>403</v>
      </c>
      <c r="F3958" t="s">
        <v>461</v>
      </c>
      <c r="G3958" s="5">
        <v>17</v>
      </c>
    </row>
    <row r="3959" spans="1:7" x14ac:dyDescent="0.2">
      <c r="A3959" t="s">
        <v>744</v>
      </c>
      <c r="B3959" t="s">
        <v>745</v>
      </c>
      <c r="C3959" t="s">
        <v>782</v>
      </c>
      <c r="D3959" t="str">
        <f t="shared" si="61"/>
        <v>10</v>
      </c>
      <c r="E3959" t="s">
        <v>524</v>
      </c>
      <c r="F3959" t="s">
        <v>461</v>
      </c>
      <c r="G3959" s="5">
        <v>13</v>
      </c>
    </row>
    <row r="3960" spans="1:7" x14ac:dyDescent="0.2">
      <c r="A3960" t="s">
        <v>744</v>
      </c>
      <c r="B3960" t="s">
        <v>745</v>
      </c>
      <c r="C3960" t="s">
        <v>782</v>
      </c>
      <c r="D3960" t="str">
        <f t="shared" si="61"/>
        <v>10</v>
      </c>
      <c r="E3960" t="s">
        <v>324</v>
      </c>
      <c r="F3960" t="s">
        <v>461</v>
      </c>
      <c r="G3960" s="5">
        <v>29</v>
      </c>
    </row>
    <row r="3961" spans="1:7" x14ac:dyDescent="0.2">
      <c r="A3961" t="s">
        <v>744</v>
      </c>
      <c r="B3961" t="s">
        <v>745</v>
      </c>
      <c r="C3961" t="s">
        <v>782</v>
      </c>
      <c r="D3961" t="str">
        <f t="shared" si="61"/>
        <v>10</v>
      </c>
      <c r="E3961" t="s">
        <v>326</v>
      </c>
      <c r="F3961" t="s">
        <v>461</v>
      </c>
      <c r="G3961" s="5">
        <v>30</v>
      </c>
    </row>
    <row r="3962" spans="1:7" x14ac:dyDescent="0.2">
      <c r="A3962" t="s">
        <v>744</v>
      </c>
      <c r="B3962" t="s">
        <v>745</v>
      </c>
      <c r="C3962" t="s">
        <v>782</v>
      </c>
      <c r="D3962" t="str">
        <f t="shared" si="61"/>
        <v>11</v>
      </c>
      <c r="E3962" t="s">
        <v>328</v>
      </c>
      <c r="F3962" t="s">
        <v>352</v>
      </c>
      <c r="G3962" s="5">
        <v>262</v>
      </c>
    </row>
    <row r="3963" spans="1:7" x14ac:dyDescent="0.2">
      <c r="A3963" t="s">
        <v>744</v>
      </c>
      <c r="B3963" t="s">
        <v>745</v>
      </c>
      <c r="C3963" t="s">
        <v>782</v>
      </c>
      <c r="D3963" t="str">
        <f t="shared" si="61"/>
        <v>11</v>
      </c>
      <c r="E3963" t="s">
        <v>517</v>
      </c>
      <c r="F3963" t="s">
        <v>352</v>
      </c>
      <c r="G3963" s="5">
        <v>5</v>
      </c>
    </row>
    <row r="3964" spans="1:7" x14ac:dyDescent="0.2">
      <c r="A3964" t="s">
        <v>744</v>
      </c>
      <c r="B3964" t="s">
        <v>745</v>
      </c>
      <c r="C3964" t="s">
        <v>782</v>
      </c>
      <c r="D3964" t="str">
        <f t="shared" si="61"/>
        <v>11</v>
      </c>
      <c r="E3964" t="s">
        <v>571</v>
      </c>
      <c r="F3964" t="s">
        <v>352</v>
      </c>
      <c r="G3964" s="5">
        <v>8</v>
      </c>
    </row>
    <row r="3965" spans="1:7" x14ac:dyDescent="0.2">
      <c r="A3965" t="s">
        <v>744</v>
      </c>
      <c r="B3965" t="s">
        <v>745</v>
      </c>
      <c r="C3965" t="s">
        <v>782</v>
      </c>
      <c r="D3965" t="str">
        <f t="shared" si="61"/>
        <v>11</v>
      </c>
      <c r="E3965" t="s">
        <v>407</v>
      </c>
      <c r="F3965" t="s">
        <v>352</v>
      </c>
      <c r="G3965" s="5">
        <v>6</v>
      </c>
    </row>
    <row r="3966" spans="1:7" x14ac:dyDescent="0.2">
      <c r="A3966" t="s">
        <v>744</v>
      </c>
      <c r="B3966" t="s">
        <v>745</v>
      </c>
      <c r="C3966" t="s">
        <v>782</v>
      </c>
      <c r="D3966" t="str">
        <f t="shared" si="61"/>
        <v>11</v>
      </c>
      <c r="E3966" t="s">
        <v>335</v>
      </c>
      <c r="F3966" t="s">
        <v>352</v>
      </c>
      <c r="G3966" s="5">
        <v>29</v>
      </c>
    </row>
    <row r="3967" spans="1:7" x14ac:dyDescent="0.2">
      <c r="A3967" t="s">
        <v>744</v>
      </c>
      <c r="B3967" t="s">
        <v>745</v>
      </c>
      <c r="C3967" t="s">
        <v>782</v>
      </c>
      <c r="D3967" t="str">
        <f t="shared" si="61"/>
        <v>11</v>
      </c>
      <c r="E3967" t="s">
        <v>495</v>
      </c>
      <c r="F3967" t="s">
        <v>352</v>
      </c>
      <c r="G3967" s="5">
        <v>5</v>
      </c>
    </row>
    <row r="3968" spans="1:7" x14ac:dyDescent="0.2">
      <c r="A3968" t="s">
        <v>744</v>
      </c>
      <c r="B3968" t="s">
        <v>745</v>
      </c>
      <c r="C3968" t="s">
        <v>782</v>
      </c>
      <c r="D3968" t="str">
        <f t="shared" si="61"/>
        <v>12</v>
      </c>
      <c r="E3968" t="s">
        <v>503</v>
      </c>
      <c r="F3968" t="s">
        <v>352</v>
      </c>
      <c r="G3968" s="5">
        <v>51</v>
      </c>
    </row>
    <row r="3969" spans="1:7" x14ac:dyDescent="0.2">
      <c r="A3969" t="s">
        <v>744</v>
      </c>
      <c r="B3969" t="s">
        <v>745</v>
      </c>
      <c r="C3969" t="s">
        <v>782</v>
      </c>
      <c r="D3969" t="str">
        <f t="shared" si="61"/>
        <v>12</v>
      </c>
      <c r="E3969" t="s">
        <v>752</v>
      </c>
      <c r="F3969" t="s">
        <v>352</v>
      </c>
      <c r="G3969" s="5">
        <v>1472</v>
      </c>
    </row>
    <row r="3970" spans="1:7" x14ac:dyDescent="0.2">
      <c r="A3970" t="s">
        <v>744</v>
      </c>
      <c r="B3970" t="s">
        <v>745</v>
      </c>
      <c r="C3970" t="s">
        <v>782</v>
      </c>
      <c r="D3970" t="str">
        <f t="shared" si="61"/>
        <v>12</v>
      </c>
      <c r="E3970" t="s">
        <v>750</v>
      </c>
      <c r="F3970" t="s">
        <v>352</v>
      </c>
      <c r="G3970" s="5">
        <v>245</v>
      </c>
    </row>
    <row r="3971" spans="1:7" x14ac:dyDescent="0.2">
      <c r="A3971" t="s">
        <v>744</v>
      </c>
      <c r="B3971" t="s">
        <v>745</v>
      </c>
      <c r="C3971" t="s">
        <v>782</v>
      </c>
      <c r="D3971" t="str">
        <f t="shared" ref="D3971:D4034" si="62">LEFT(E3971,2)</f>
        <v>12</v>
      </c>
      <c r="E3971" t="s">
        <v>747</v>
      </c>
      <c r="F3971" t="s">
        <v>352</v>
      </c>
      <c r="G3971" s="5">
        <v>39</v>
      </c>
    </row>
    <row r="3972" spans="1:7" x14ac:dyDescent="0.2">
      <c r="A3972" t="s">
        <v>744</v>
      </c>
      <c r="B3972" t="s">
        <v>745</v>
      </c>
      <c r="C3972" t="s">
        <v>782</v>
      </c>
      <c r="D3972" t="str">
        <f t="shared" si="62"/>
        <v>12</v>
      </c>
      <c r="E3972" t="s">
        <v>572</v>
      </c>
      <c r="F3972" t="s">
        <v>352</v>
      </c>
      <c r="G3972" s="5">
        <v>204</v>
      </c>
    </row>
    <row r="3973" spans="1:7" x14ac:dyDescent="0.2">
      <c r="A3973" t="s">
        <v>744</v>
      </c>
      <c r="B3973" t="s">
        <v>745</v>
      </c>
      <c r="C3973" t="s">
        <v>782</v>
      </c>
      <c r="D3973" t="str">
        <f t="shared" si="62"/>
        <v>14</v>
      </c>
      <c r="E3973" t="s">
        <v>337</v>
      </c>
      <c r="F3973" t="s">
        <v>352</v>
      </c>
      <c r="G3973" s="5">
        <v>139</v>
      </c>
    </row>
    <row r="3974" spans="1:7" x14ac:dyDescent="0.2">
      <c r="A3974" t="s">
        <v>744</v>
      </c>
      <c r="B3974" t="s">
        <v>745</v>
      </c>
      <c r="C3974" t="s">
        <v>782</v>
      </c>
      <c r="D3974" t="str">
        <f t="shared" si="62"/>
        <v>17</v>
      </c>
      <c r="E3974" t="s">
        <v>339</v>
      </c>
      <c r="F3974" t="s">
        <v>352</v>
      </c>
      <c r="G3974" s="5">
        <v>-139</v>
      </c>
    </row>
    <row r="3975" spans="1:7" x14ac:dyDescent="0.2">
      <c r="A3975" t="s">
        <v>783</v>
      </c>
      <c r="B3975" t="s">
        <v>784</v>
      </c>
      <c r="C3975" t="s">
        <v>785</v>
      </c>
      <c r="D3975" t="str">
        <f t="shared" si="62"/>
        <v>10</v>
      </c>
      <c r="E3975" t="s">
        <v>320</v>
      </c>
      <c r="F3975" t="s">
        <v>359</v>
      </c>
      <c r="G3975" s="5">
        <v>2725</v>
      </c>
    </row>
    <row r="3976" spans="1:7" x14ac:dyDescent="0.2">
      <c r="A3976" t="s">
        <v>783</v>
      </c>
      <c r="B3976" t="s">
        <v>784</v>
      </c>
      <c r="C3976" t="s">
        <v>785</v>
      </c>
      <c r="D3976" t="str">
        <f t="shared" si="62"/>
        <v>10</v>
      </c>
      <c r="E3976" t="s">
        <v>320</v>
      </c>
      <c r="F3976" t="s">
        <v>417</v>
      </c>
      <c r="G3976" s="5">
        <v>832</v>
      </c>
    </row>
    <row r="3977" spans="1:7" x14ac:dyDescent="0.2">
      <c r="A3977" t="s">
        <v>783</v>
      </c>
      <c r="B3977" t="s">
        <v>784</v>
      </c>
      <c r="C3977" t="s">
        <v>785</v>
      </c>
      <c r="D3977" t="str">
        <f t="shared" si="62"/>
        <v>10</v>
      </c>
      <c r="E3977" t="s">
        <v>320</v>
      </c>
      <c r="F3977" t="s">
        <v>423</v>
      </c>
      <c r="G3977" s="5">
        <v>90</v>
      </c>
    </row>
    <row r="3978" spans="1:7" x14ac:dyDescent="0.2">
      <c r="A3978" t="s">
        <v>783</v>
      </c>
      <c r="B3978" t="s">
        <v>784</v>
      </c>
      <c r="C3978" t="s">
        <v>785</v>
      </c>
      <c r="D3978" t="str">
        <f t="shared" si="62"/>
        <v>10</v>
      </c>
      <c r="E3978" t="s">
        <v>322</v>
      </c>
      <c r="F3978" t="s">
        <v>416</v>
      </c>
      <c r="G3978" s="5">
        <v>10</v>
      </c>
    </row>
    <row r="3979" spans="1:7" x14ac:dyDescent="0.2">
      <c r="A3979" t="s">
        <v>783</v>
      </c>
      <c r="B3979" t="s">
        <v>784</v>
      </c>
      <c r="C3979" t="s">
        <v>785</v>
      </c>
      <c r="D3979" t="str">
        <f t="shared" si="62"/>
        <v>10</v>
      </c>
      <c r="E3979" t="s">
        <v>324</v>
      </c>
      <c r="F3979" t="s">
        <v>359</v>
      </c>
      <c r="G3979" s="5">
        <v>436</v>
      </c>
    </row>
    <row r="3980" spans="1:7" x14ac:dyDescent="0.2">
      <c r="A3980" t="s">
        <v>783</v>
      </c>
      <c r="B3980" t="s">
        <v>784</v>
      </c>
      <c r="C3980" t="s">
        <v>785</v>
      </c>
      <c r="D3980" t="str">
        <f t="shared" si="62"/>
        <v>10</v>
      </c>
      <c r="E3980" t="s">
        <v>324</v>
      </c>
      <c r="F3980" t="s">
        <v>417</v>
      </c>
      <c r="G3980" s="5">
        <v>133</v>
      </c>
    </row>
    <row r="3981" spans="1:7" x14ac:dyDescent="0.2">
      <c r="A3981" t="s">
        <v>783</v>
      </c>
      <c r="B3981" t="s">
        <v>784</v>
      </c>
      <c r="C3981" t="s">
        <v>785</v>
      </c>
      <c r="D3981" t="str">
        <f t="shared" si="62"/>
        <v>10</v>
      </c>
      <c r="E3981" t="s">
        <v>324</v>
      </c>
      <c r="F3981" t="s">
        <v>423</v>
      </c>
      <c r="G3981" s="5">
        <v>14</v>
      </c>
    </row>
    <row r="3982" spans="1:7" x14ac:dyDescent="0.2">
      <c r="A3982" t="s">
        <v>783</v>
      </c>
      <c r="B3982" t="s">
        <v>784</v>
      </c>
      <c r="C3982" t="s">
        <v>785</v>
      </c>
      <c r="D3982" t="str">
        <f t="shared" si="62"/>
        <v>10</v>
      </c>
      <c r="E3982" t="s">
        <v>326</v>
      </c>
      <c r="F3982" t="s">
        <v>359</v>
      </c>
      <c r="G3982" s="5">
        <v>446</v>
      </c>
    </row>
    <row r="3983" spans="1:7" x14ac:dyDescent="0.2">
      <c r="A3983" t="s">
        <v>783</v>
      </c>
      <c r="B3983" t="s">
        <v>784</v>
      </c>
      <c r="C3983" t="s">
        <v>785</v>
      </c>
      <c r="D3983" t="str">
        <f t="shared" si="62"/>
        <v>10</v>
      </c>
      <c r="E3983" t="s">
        <v>326</v>
      </c>
      <c r="F3983" t="s">
        <v>416</v>
      </c>
      <c r="G3983" s="5">
        <v>1</v>
      </c>
    </row>
    <row r="3984" spans="1:7" x14ac:dyDescent="0.2">
      <c r="A3984" t="s">
        <v>783</v>
      </c>
      <c r="B3984" t="s">
        <v>784</v>
      </c>
      <c r="C3984" t="s">
        <v>785</v>
      </c>
      <c r="D3984" t="str">
        <f t="shared" si="62"/>
        <v>10</v>
      </c>
      <c r="E3984" t="s">
        <v>326</v>
      </c>
      <c r="F3984" t="s">
        <v>417</v>
      </c>
      <c r="G3984" s="5">
        <v>136</v>
      </c>
    </row>
    <row r="3985" spans="1:7" x14ac:dyDescent="0.2">
      <c r="A3985" t="s">
        <v>783</v>
      </c>
      <c r="B3985" t="s">
        <v>784</v>
      </c>
      <c r="C3985" t="s">
        <v>785</v>
      </c>
      <c r="D3985" t="str">
        <f t="shared" si="62"/>
        <v>10</v>
      </c>
      <c r="E3985" t="s">
        <v>326</v>
      </c>
      <c r="F3985" t="s">
        <v>423</v>
      </c>
      <c r="G3985" s="5">
        <v>15</v>
      </c>
    </row>
    <row r="3986" spans="1:7" x14ac:dyDescent="0.2">
      <c r="A3986" t="s">
        <v>783</v>
      </c>
      <c r="B3986" t="s">
        <v>784</v>
      </c>
      <c r="C3986" t="s">
        <v>785</v>
      </c>
      <c r="D3986" t="str">
        <f t="shared" si="62"/>
        <v>11</v>
      </c>
      <c r="E3986" t="s">
        <v>344</v>
      </c>
      <c r="F3986" t="s">
        <v>416</v>
      </c>
      <c r="G3986" s="5">
        <v>10</v>
      </c>
    </row>
    <row r="3987" spans="1:7" x14ac:dyDescent="0.2">
      <c r="A3987" t="s">
        <v>783</v>
      </c>
      <c r="B3987" t="s">
        <v>784</v>
      </c>
      <c r="C3987" t="s">
        <v>785</v>
      </c>
      <c r="D3987" t="str">
        <f t="shared" si="62"/>
        <v>11</v>
      </c>
      <c r="E3987" t="s">
        <v>344</v>
      </c>
      <c r="F3987" t="s">
        <v>417</v>
      </c>
      <c r="G3987" s="5">
        <v>10</v>
      </c>
    </row>
    <row r="3988" spans="1:7" x14ac:dyDescent="0.2">
      <c r="A3988" t="s">
        <v>783</v>
      </c>
      <c r="B3988" t="s">
        <v>784</v>
      </c>
      <c r="C3988" t="s">
        <v>785</v>
      </c>
      <c r="D3988" t="str">
        <f t="shared" si="62"/>
        <v>11</v>
      </c>
      <c r="E3988" t="s">
        <v>405</v>
      </c>
      <c r="F3988" t="s">
        <v>416</v>
      </c>
      <c r="G3988" s="5">
        <v>10</v>
      </c>
    </row>
    <row r="3989" spans="1:7" x14ac:dyDescent="0.2">
      <c r="A3989" t="s">
        <v>783</v>
      </c>
      <c r="B3989" t="s">
        <v>784</v>
      </c>
      <c r="C3989" t="s">
        <v>785</v>
      </c>
      <c r="D3989" t="str">
        <f t="shared" si="62"/>
        <v>11</v>
      </c>
      <c r="E3989" t="s">
        <v>328</v>
      </c>
      <c r="F3989" t="s">
        <v>416</v>
      </c>
      <c r="G3989" s="5">
        <v>310</v>
      </c>
    </row>
    <row r="3990" spans="1:7" x14ac:dyDescent="0.2">
      <c r="A3990" t="s">
        <v>783</v>
      </c>
      <c r="B3990" t="s">
        <v>784</v>
      </c>
      <c r="C3990" t="s">
        <v>785</v>
      </c>
      <c r="D3990" t="str">
        <f t="shared" si="62"/>
        <v>11</v>
      </c>
      <c r="E3990" t="s">
        <v>517</v>
      </c>
      <c r="F3990" t="s">
        <v>416</v>
      </c>
      <c r="G3990" s="5">
        <v>10</v>
      </c>
    </row>
    <row r="3991" spans="1:7" x14ac:dyDescent="0.2">
      <c r="A3991" t="s">
        <v>783</v>
      </c>
      <c r="B3991" t="s">
        <v>784</v>
      </c>
      <c r="C3991" t="s">
        <v>785</v>
      </c>
      <c r="D3991" t="str">
        <f t="shared" si="62"/>
        <v>11</v>
      </c>
      <c r="E3991" t="s">
        <v>360</v>
      </c>
      <c r="F3991" t="s">
        <v>416</v>
      </c>
      <c r="G3991" s="5">
        <v>10</v>
      </c>
    </row>
    <row r="3992" spans="1:7" x14ac:dyDescent="0.2">
      <c r="A3992" t="s">
        <v>783</v>
      </c>
      <c r="B3992" t="s">
        <v>784</v>
      </c>
      <c r="C3992" t="s">
        <v>785</v>
      </c>
      <c r="D3992" t="str">
        <f t="shared" si="62"/>
        <v>11</v>
      </c>
      <c r="E3992" t="s">
        <v>360</v>
      </c>
      <c r="F3992" t="s">
        <v>417</v>
      </c>
      <c r="G3992" s="5">
        <v>10</v>
      </c>
    </row>
    <row r="3993" spans="1:7" x14ac:dyDescent="0.2">
      <c r="A3993" t="s">
        <v>783</v>
      </c>
      <c r="B3993" t="s">
        <v>784</v>
      </c>
      <c r="C3993" t="s">
        <v>785</v>
      </c>
      <c r="D3993" t="str">
        <f t="shared" si="62"/>
        <v>11</v>
      </c>
      <c r="E3993" t="s">
        <v>329</v>
      </c>
      <c r="F3993" t="s">
        <v>416</v>
      </c>
      <c r="G3993" s="5">
        <v>20</v>
      </c>
    </row>
    <row r="3994" spans="1:7" x14ac:dyDescent="0.2">
      <c r="A3994" t="s">
        <v>783</v>
      </c>
      <c r="B3994" t="s">
        <v>784</v>
      </c>
      <c r="C3994" t="s">
        <v>785</v>
      </c>
      <c r="D3994" t="str">
        <f t="shared" si="62"/>
        <v>11</v>
      </c>
      <c r="E3994" t="s">
        <v>329</v>
      </c>
      <c r="F3994" t="s">
        <v>417</v>
      </c>
      <c r="G3994" s="5">
        <v>10</v>
      </c>
    </row>
    <row r="3995" spans="1:7" x14ac:dyDescent="0.2">
      <c r="A3995" t="s">
        <v>783</v>
      </c>
      <c r="B3995" t="s">
        <v>784</v>
      </c>
      <c r="C3995" t="s">
        <v>785</v>
      </c>
      <c r="D3995" t="str">
        <f t="shared" si="62"/>
        <v>11</v>
      </c>
      <c r="E3995" t="s">
        <v>331</v>
      </c>
      <c r="F3995" t="s">
        <v>416</v>
      </c>
      <c r="G3995" s="5">
        <v>20</v>
      </c>
    </row>
    <row r="3996" spans="1:7" x14ac:dyDescent="0.2">
      <c r="A3996" t="s">
        <v>783</v>
      </c>
      <c r="B3996" t="s">
        <v>784</v>
      </c>
      <c r="C3996" t="s">
        <v>785</v>
      </c>
      <c r="D3996" t="str">
        <f t="shared" si="62"/>
        <v>11</v>
      </c>
      <c r="E3996" t="s">
        <v>331</v>
      </c>
      <c r="F3996" t="s">
        <v>417</v>
      </c>
      <c r="G3996" s="5">
        <v>5</v>
      </c>
    </row>
    <row r="3997" spans="1:7" x14ac:dyDescent="0.2">
      <c r="A3997" t="s">
        <v>783</v>
      </c>
      <c r="B3997" t="s">
        <v>784</v>
      </c>
      <c r="C3997" t="s">
        <v>785</v>
      </c>
      <c r="D3997" t="str">
        <f t="shared" si="62"/>
        <v>11</v>
      </c>
      <c r="E3997" t="s">
        <v>334</v>
      </c>
      <c r="F3997" t="s">
        <v>416</v>
      </c>
      <c r="G3997" s="5">
        <v>20</v>
      </c>
    </row>
    <row r="3998" spans="1:7" x14ac:dyDescent="0.2">
      <c r="A3998" t="s">
        <v>783</v>
      </c>
      <c r="B3998" t="s">
        <v>784</v>
      </c>
      <c r="C3998" t="s">
        <v>785</v>
      </c>
      <c r="D3998" t="str">
        <f t="shared" si="62"/>
        <v>11</v>
      </c>
      <c r="E3998" t="s">
        <v>334</v>
      </c>
      <c r="F3998" t="s">
        <v>417</v>
      </c>
      <c r="G3998" s="5">
        <v>10</v>
      </c>
    </row>
    <row r="3999" spans="1:7" x14ac:dyDescent="0.2">
      <c r="A3999" t="s">
        <v>783</v>
      </c>
      <c r="B3999" t="s">
        <v>784</v>
      </c>
      <c r="C3999" t="s">
        <v>785</v>
      </c>
      <c r="D3999" t="str">
        <f t="shared" si="62"/>
        <v>11</v>
      </c>
      <c r="E3999" t="s">
        <v>334</v>
      </c>
      <c r="F3999" t="s">
        <v>423</v>
      </c>
      <c r="G3999" s="5">
        <v>100</v>
      </c>
    </row>
    <row r="4000" spans="1:7" x14ac:dyDescent="0.2">
      <c r="A4000" t="s">
        <v>783</v>
      </c>
      <c r="B4000" t="s">
        <v>784</v>
      </c>
      <c r="C4000" t="s">
        <v>785</v>
      </c>
      <c r="D4000" t="str">
        <f t="shared" si="62"/>
        <v>11</v>
      </c>
      <c r="E4000" t="s">
        <v>335</v>
      </c>
      <c r="F4000" t="s">
        <v>416</v>
      </c>
      <c r="G4000" s="5">
        <v>70</v>
      </c>
    </row>
    <row r="4001" spans="1:7" x14ac:dyDescent="0.2">
      <c r="A4001" t="s">
        <v>783</v>
      </c>
      <c r="B4001" t="s">
        <v>784</v>
      </c>
      <c r="C4001" t="s">
        <v>785</v>
      </c>
      <c r="D4001" t="str">
        <f t="shared" si="62"/>
        <v>11</v>
      </c>
      <c r="E4001" t="s">
        <v>335</v>
      </c>
      <c r="F4001" t="s">
        <v>417</v>
      </c>
      <c r="G4001" s="5">
        <v>40</v>
      </c>
    </row>
    <row r="4002" spans="1:7" x14ac:dyDescent="0.2">
      <c r="A4002" t="s">
        <v>783</v>
      </c>
      <c r="B4002" t="s">
        <v>784</v>
      </c>
      <c r="C4002" t="s">
        <v>785</v>
      </c>
      <c r="D4002" t="str">
        <f t="shared" si="62"/>
        <v>11</v>
      </c>
      <c r="E4002" t="s">
        <v>335</v>
      </c>
      <c r="F4002" t="s">
        <v>423</v>
      </c>
      <c r="G4002" s="5">
        <v>20</v>
      </c>
    </row>
    <row r="4003" spans="1:7" x14ac:dyDescent="0.2">
      <c r="A4003" t="s">
        <v>783</v>
      </c>
      <c r="B4003" t="s">
        <v>784</v>
      </c>
      <c r="C4003" t="s">
        <v>785</v>
      </c>
      <c r="D4003" t="str">
        <f t="shared" si="62"/>
        <v>12</v>
      </c>
      <c r="E4003" t="s">
        <v>336</v>
      </c>
      <c r="F4003" t="s">
        <v>416</v>
      </c>
      <c r="G4003" s="5">
        <v>20</v>
      </c>
    </row>
    <row r="4004" spans="1:7" x14ac:dyDescent="0.2">
      <c r="A4004" t="s">
        <v>783</v>
      </c>
      <c r="B4004" t="s">
        <v>784</v>
      </c>
      <c r="C4004" t="s">
        <v>785</v>
      </c>
      <c r="D4004" t="str">
        <f t="shared" si="62"/>
        <v>12</v>
      </c>
      <c r="E4004" t="s">
        <v>336</v>
      </c>
      <c r="F4004" t="s">
        <v>417</v>
      </c>
      <c r="G4004" s="5">
        <v>10</v>
      </c>
    </row>
    <row r="4005" spans="1:7" x14ac:dyDescent="0.2">
      <c r="A4005" t="s">
        <v>783</v>
      </c>
      <c r="B4005" t="s">
        <v>784</v>
      </c>
      <c r="C4005" t="s">
        <v>785</v>
      </c>
      <c r="D4005" t="str">
        <f t="shared" si="62"/>
        <v>12</v>
      </c>
      <c r="E4005" t="s">
        <v>336</v>
      </c>
      <c r="F4005" t="s">
        <v>786</v>
      </c>
      <c r="G4005" s="5">
        <v>1100</v>
      </c>
    </row>
    <row r="4006" spans="1:7" x14ac:dyDescent="0.2">
      <c r="A4006" t="s">
        <v>783</v>
      </c>
      <c r="B4006" t="s">
        <v>784</v>
      </c>
      <c r="C4006" t="s">
        <v>785</v>
      </c>
      <c r="D4006" t="str">
        <f t="shared" si="62"/>
        <v>13</v>
      </c>
      <c r="E4006" t="s">
        <v>451</v>
      </c>
      <c r="F4006" t="s">
        <v>423</v>
      </c>
      <c r="G4006" s="5">
        <v>520</v>
      </c>
    </row>
    <row r="4007" spans="1:7" x14ac:dyDescent="0.2">
      <c r="A4007" t="s">
        <v>783</v>
      </c>
      <c r="B4007" t="s">
        <v>784</v>
      </c>
      <c r="C4007" t="s">
        <v>785</v>
      </c>
      <c r="D4007" t="str">
        <f t="shared" si="62"/>
        <v>14</v>
      </c>
      <c r="E4007" t="s">
        <v>337</v>
      </c>
      <c r="F4007" t="s">
        <v>416</v>
      </c>
      <c r="G4007" s="5">
        <v>100</v>
      </c>
    </row>
    <row r="4008" spans="1:7" x14ac:dyDescent="0.2">
      <c r="A4008" t="s">
        <v>783</v>
      </c>
      <c r="B4008" t="s">
        <v>784</v>
      </c>
      <c r="C4008" t="s">
        <v>785</v>
      </c>
      <c r="D4008" t="str">
        <f t="shared" si="62"/>
        <v>14</v>
      </c>
      <c r="E4008" t="s">
        <v>337</v>
      </c>
      <c r="F4008" t="s">
        <v>417</v>
      </c>
      <c r="G4008" s="5">
        <v>20</v>
      </c>
    </row>
    <row r="4009" spans="1:7" x14ac:dyDescent="0.2">
      <c r="A4009" t="s">
        <v>783</v>
      </c>
      <c r="B4009" t="s">
        <v>784</v>
      </c>
      <c r="C4009" t="s">
        <v>785</v>
      </c>
      <c r="D4009" t="str">
        <f t="shared" si="62"/>
        <v>14</v>
      </c>
      <c r="E4009" t="s">
        <v>337</v>
      </c>
      <c r="F4009" t="s">
        <v>423</v>
      </c>
      <c r="G4009" s="5">
        <v>10</v>
      </c>
    </row>
    <row r="4010" spans="1:7" x14ac:dyDescent="0.2">
      <c r="A4010" t="s">
        <v>783</v>
      </c>
      <c r="B4010" t="s">
        <v>784</v>
      </c>
      <c r="C4010" t="s">
        <v>785</v>
      </c>
      <c r="D4010" t="str">
        <f t="shared" si="62"/>
        <v>14</v>
      </c>
      <c r="E4010" t="s">
        <v>338</v>
      </c>
      <c r="F4010" t="s">
        <v>359</v>
      </c>
      <c r="G4010" s="5">
        <v>1791</v>
      </c>
    </row>
    <row r="4011" spans="1:7" x14ac:dyDescent="0.2">
      <c r="A4011" t="s">
        <v>783</v>
      </c>
      <c r="B4011" t="s">
        <v>784</v>
      </c>
      <c r="C4011" t="s">
        <v>785</v>
      </c>
      <c r="D4011" t="str">
        <f t="shared" si="62"/>
        <v>14</v>
      </c>
      <c r="E4011" t="s">
        <v>362</v>
      </c>
      <c r="F4011" t="s">
        <v>352</v>
      </c>
      <c r="G4011" s="5">
        <v>0</v>
      </c>
    </row>
    <row r="4012" spans="1:7" x14ac:dyDescent="0.2">
      <c r="A4012" t="s">
        <v>783</v>
      </c>
      <c r="B4012" t="s">
        <v>784</v>
      </c>
      <c r="C4012" t="s">
        <v>785</v>
      </c>
      <c r="D4012" t="str">
        <f t="shared" si="62"/>
        <v>16</v>
      </c>
      <c r="E4012" t="s">
        <v>382</v>
      </c>
      <c r="F4012" t="s">
        <v>416</v>
      </c>
      <c r="G4012" s="5">
        <v>-450</v>
      </c>
    </row>
    <row r="4013" spans="1:7" x14ac:dyDescent="0.2">
      <c r="A4013" t="s">
        <v>783</v>
      </c>
      <c r="B4013" t="s">
        <v>784</v>
      </c>
      <c r="C4013" t="s">
        <v>785</v>
      </c>
      <c r="D4013" t="str">
        <f t="shared" si="62"/>
        <v>16</v>
      </c>
      <c r="E4013" t="s">
        <v>382</v>
      </c>
      <c r="F4013" t="s">
        <v>423</v>
      </c>
      <c r="G4013" s="5">
        <v>-20</v>
      </c>
    </row>
    <row r="4014" spans="1:7" x14ac:dyDescent="0.2">
      <c r="A4014" t="s">
        <v>783</v>
      </c>
      <c r="B4014" t="s">
        <v>784</v>
      </c>
      <c r="C4014" t="s">
        <v>785</v>
      </c>
      <c r="D4014" t="str">
        <f t="shared" si="62"/>
        <v>17</v>
      </c>
      <c r="E4014" t="s">
        <v>339</v>
      </c>
      <c r="F4014" t="s">
        <v>416</v>
      </c>
      <c r="G4014" s="5">
        <v>-100</v>
      </c>
    </row>
    <row r="4015" spans="1:7" x14ac:dyDescent="0.2">
      <c r="A4015" t="s">
        <v>783</v>
      </c>
      <c r="B4015" t="s">
        <v>784</v>
      </c>
      <c r="C4015" t="s">
        <v>785</v>
      </c>
      <c r="D4015" t="str">
        <f t="shared" si="62"/>
        <v>17</v>
      </c>
      <c r="E4015" t="s">
        <v>339</v>
      </c>
      <c r="F4015" t="s">
        <v>417</v>
      </c>
      <c r="G4015" s="5">
        <v>-20</v>
      </c>
    </row>
    <row r="4016" spans="1:7" x14ac:dyDescent="0.2">
      <c r="A4016" t="s">
        <v>783</v>
      </c>
      <c r="B4016" t="s">
        <v>784</v>
      </c>
      <c r="C4016" t="s">
        <v>785</v>
      </c>
      <c r="D4016" t="str">
        <f t="shared" si="62"/>
        <v>17</v>
      </c>
      <c r="E4016" t="s">
        <v>339</v>
      </c>
      <c r="F4016" t="s">
        <v>423</v>
      </c>
      <c r="G4016" s="5">
        <v>-10</v>
      </c>
    </row>
    <row r="4017" spans="1:7" x14ac:dyDescent="0.2">
      <c r="A4017" t="s">
        <v>783</v>
      </c>
      <c r="B4017" t="s">
        <v>784</v>
      </c>
      <c r="C4017" t="s">
        <v>787</v>
      </c>
      <c r="D4017" t="str">
        <f t="shared" si="62"/>
        <v>10</v>
      </c>
      <c r="E4017" t="s">
        <v>320</v>
      </c>
      <c r="F4017" t="s">
        <v>416</v>
      </c>
      <c r="G4017" s="5">
        <v>2301.5</v>
      </c>
    </row>
    <row r="4018" spans="1:7" x14ac:dyDescent="0.2">
      <c r="A4018" t="s">
        <v>783</v>
      </c>
      <c r="B4018" t="s">
        <v>784</v>
      </c>
      <c r="C4018" t="s">
        <v>787</v>
      </c>
      <c r="D4018" t="str">
        <f t="shared" si="62"/>
        <v>10</v>
      </c>
      <c r="E4018" t="s">
        <v>320</v>
      </c>
      <c r="F4018" t="s">
        <v>458</v>
      </c>
      <c r="G4018" s="5">
        <v>1250.5</v>
      </c>
    </row>
    <row r="4019" spans="1:7" x14ac:dyDescent="0.2">
      <c r="A4019" t="s">
        <v>783</v>
      </c>
      <c r="B4019" t="s">
        <v>784</v>
      </c>
      <c r="C4019" t="s">
        <v>787</v>
      </c>
      <c r="D4019" t="str">
        <f t="shared" si="62"/>
        <v>10</v>
      </c>
      <c r="E4019" t="s">
        <v>322</v>
      </c>
      <c r="F4019" t="s">
        <v>458</v>
      </c>
      <c r="G4019" s="5">
        <v>20</v>
      </c>
    </row>
    <row r="4020" spans="1:7" x14ac:dyDescent="0.2">
      <c r="A4020" t="s">
        <v>783</v>
      </c>
      <c r="B4020" t="s">
        <v>784</v>
      </c>
      <c r="C4020" t="s">
        <v>787</v>
      </c>
      <c r="D4020" t="str">
        <f t="shared" si="62"/>
        <v>10</v>
      </c>
      <c r="E4020" t="s">
        <v>324</v>
      </c>
      <c r="F4020" t="s">
        <v>416</v>
      </c>
      <c r="G4020" s="5">
        <v>368</v>
      </c>
    </row>
    <row r="4021" spans="1:7" x14ac:dyDescent="0.2">
      <c r="A4021" t="s">
        <v>783</v>
      </c>
      <c r="B4021" t="s">
        <v>784</v>
      </c>
      <c r="C4021" t="s">
        <v>787</v>
      </c>
      <c r="D4021" t="str">
        <f t="shared" si="62"/>
        <v>10</v>
      </c>
      <c r="E4021" t="s">
        <v>324</v>
      </c>
      <c r="F4021" t="s">
        <v>458</v>
      </c>
      <c r="G4021" s="5">
        <v>200</v>
      </c>
    </row>
    <row r="4022" spans="1:7" x14ac:dyDescent="0.2">
      <c r="A4022" t="s">
        <v>783</v>
      </c>
      <c r="B4022" t="s">
        <v>784</v>
      </c>
      <c r="C4022" t="s">
        <v>787</v>
      </c>
      <c r="D4022" t="str">
        <f t="shared" si="62"/>
        <v>10</v>
      </c>
      <c r="E4022" t="s">
        <v>326</v>
      </c>
      <c r="F4022" t="s">
        <v>416</v>
      </c>
      <c r="G4022" s="5">
        <v>376</v>
      </c>
    </row>
    <row r="4023" spans="1:7" x14ac:dyDescent="0.2">
      <c r="A4023" t="s">
        <v>783</v>
      </c>
      <c r="B4023" t="s">
        <v>784</v>
      </c>
      <c r="C4023" t="s">
        <v>787</v>
      </c>
      <c r="D4023" t="str">
        <f t="shared" si="62"/>
        <v>10</v>
      </c>
      <c r="E4023" t="s">
        <v>326</v>
      </c>
      <c r="F4023" t="s">
        <v>458</v>
      </c>
      <c r="G4023" s="5">
        <v>207</v>
      </c>
    </row>
    <row r="4024" spans="1:7" x14ac:dyDescent="0.2">
      <c r="A4024" t="s">
        <v>783</v>
      </c>
      <c r="B4024" t="s">
        <v>784</v>
      </c>
      <c r="C4024" t="s">
        <v>787</v>
      </c>
      <c r="D4024" t="str">
        <f t="shared" si="62"/>
        <v>11</v>
      </c>
      <c r="E4024" t="s">
        <v>344</v>
      </c>
      <c r="F4024" t="s">
        <v>458</v>
      </c>
      <c r="G4024" s="5">
        <v>10</v>
      </c>
    </row>
    <row r="4025" spans="1:7" x14ac:dyDescent="0.2">
      <c r="A4025" t="s">
        <v>783</v>
      </c>
      <c r="B4025" t="s">
        <v>784</v>
      </c>
      <c r="C4025" t="s">
        <v>787</v>
      </c>
      <c r="D4025" t="str">
        <f t="shared" si="62"/>
        <v>11</v>
      </c>
      <c r="E4025" t="s">
        <v>328</v>
      </c>
      <c r="F4025" t="s">
        <v>458</v>
      </c>
      <c r="G4025" s="5">
        <v>10</v>
      </c>
    </row>
    <row r="4026" spans="1:7" x14ac:dyDescent="0.2">
      <c r="A4026" t="s">
        <v>783</v>
      </c>
      <c r="B4026" t="s">
        <v>784</v>
      </c>
      <c r="C4026" t="s">
        <v>787</v>
      </c>
      <c r="D4026" t="str">
        <f t="shared" si="62"/>
        <v>11</v>
      </c>
      <c r="E4026" t="s">
        <v>360</v>
      </c>
      <c r="F4026" t="s">
        <v>458</v>
      </c>
      <c r="G4026" s="5">
        <v>10</v>
      </c>
    </row>
    <row r="4027" spans="1:7" x14ac:dyDescent="0.2">
      <c r="A4027" t="s">
        <v>783</v>
      </c>
      <c r="B4027" t="s">
        <v>784</v>
      </c>
      <c r="C4027" t="s">
        <v>787</v>
      </c>
      <c r="D4027" t="str">
        <f t="shared" si="62"/>
        <v>11</v>
      </c>
      <c r="E4027" t="s">
        <v>329</v>
      </c>
      <c r="F4027" t="s">
        <v>458</v>
      </c>
      <c r="G4027" s="5">
        <v>10</v>
      </c>
    </row>
    <row r="4028" spans="1:7" x14ac:dyDescent="0.2">
      <c r="A4028" t="s">
        <v>783</v>
      </c>
      <c r="B4028" t="s">
        <v>784</v>
      </c>
      <c r="C4028" t="s">
        <v>787</v>
      </c>
      <c r="D4028" t="str">
        <f t="shared" si="62"/>
        <v>11</v>
      </c>
      <c r="E4028" t="s">
        <v>331</v>
      </c>
      <c r="F4028" t="s">
        <v>458</v>
      </c>
      <c r="G4028" s="5">
        <v>10</v>
      </c>
    </row>
    <row r="4029" spans="1:7" x14ac:dyDescent="0.2">
      <c r="A4029" t="s">
        <v>783</v>
      </c>
      <c r="B4029" t="s">
        <v>784</v>
      </c>
      <c r="C4029" t="s">
        <v>787</v>
      </c>
      <c r="D4029" t="str">
        <f t="shared" si="62"/>
        <v>11</v>
      </c>
      <c r="E4029" t="s">
        <v>334</v>
      </c>
      <c r="F4029" t="s">
        <v>458</v>
      </c>
      <c r="G4029" s="5">
        <v>10</v>
      </c>
    </row>
    <row r="4030" spans="1:7" x14ac:dyDescent="0.2">
      <c r="A4030" t="s">
        <v>783</v>
      </c>
      <c r="B4030" t="s">
        <v>784</v>
      </c>
      <c r="C4030" t="s">
        <v>787</v>
      </c>
      <c r="D4030" t="str">
        <f t="shared" si="62"/>
        <v>11</v>
      </c>
      <c r="E4030" t="s">
        <v>335</v>
      </c>
      <c r="F4030" t="s">
        <v>458</v>
      </c>
      <c r="G4030" s="5">
        <v>30</v>
      </c>
    </row>
    <row r="4031" spans="1:7" x14ac:dyDescent="0.2">
      <c r="A4031" t="s">
        <v>783</v>
      </c>
      <c r="B4031" t="s">
        <v>784</v>
      </c>
      <c r="C4031" t="s">
        <v>787</v>
      </c>
      <c r="D4031" t="str">
        <f t="shared" si="62"/>
        <v>12</v>
      </c>
      <c r="E4031" t="s">
        <v>336</v>
      </c>
      <c r="F4031" t="s">
        <v>458</v>
      </c>
      <c r="G4031" s="5">
        <v>10</v>
      </c>
    </row>
    <row r="4032" spans="1:7" x14ac:dyDescent="0.2">
      <c r="A4032" t="s">
        <v>783</v>
      </c>
      <c r="B4032" t="s">
        <v>784</v>
      </c>
      <c r="C4032" t="s">
        <v>787</v>
      </c>
      <c r="D4032" t="str">
        <f t="shared" si="62"/>
        <v>14</v>
      </c>
      <c r="E4032" t="s">
        <v>337</v>
      </c>
      <c r="F4032" t="s">
        <v>458</v>
      </c>
      <c r="G4032" s="5">
        <v>20</v>
      </c>
    </row>
    <row r="4033" spans="1:7" x14ac:dyDescent="0.2">
      <c r="A4033" t="s">
        <v>783</v>
      </c>
      <c r="B4033" t="s">
        <v>784</v>
      </c>
      <c r="C4033" t="s">
        <v>787</v>
      </c>
      <c r="D4033" t="str">
        <f t="shared" si="62"/>
        <v>17</v>
      </c>
      <c r="E4033" t="s">
        <v>339</v>
      </c>
      <c r="F4033" t="s">
        <v>458</v>
      </c>
      <c r="G4033" s="5">
        <v>-20</v>
      </c>
    </row>
    <row r="4034" spans="1:7" x14ac:dyDescent="0.2">
      <c r="A4034" t="s">
        <v>783</v>
      </c>
      <c r="B4034" t="s">
        <v>784</v>
      </c>
      <c r="C4034" t="s">
        <v>788</v>
      </c>
      <c r="D4034" t="str">
        <f t="shared" si="62"/>
        <v>10</v>
      </c>
      <c r="E4034" t="s">
        <v>320</v>
      </c>
      <c r="F4034" t="s">
        <v>416</v>
      </c>
      <c r="G4034" s="5">
        <v>1280.5</v>
      </c>
    </row>
    <row r="4035" spans="1:7" x14ac:dyDescent="0.2">
      <c r="A4035" t="s">
        <v>783</v>
      </c>
      <c r="B4035" t="s">
        <v>784</v>
      </c>
      <c r="C4035" t="s">
        <v>788</v>
      </c>
      <c r="D4035" t="str">
        <f t="shared" ref="D4035:D4098" si="63">LEFT(E4035,2)</f>
        <v>10</v>
      </c>
      <c r="E4035" t="s">
        <v>320</v>
      </c>
      <c r="F4035" t="s">
        <v>458</v>
      </c>
      <c r="G4035" s="5">
        <v>1222.5</v>
      </c>
    </row>
    <row r="4036" spans="1:7" x14ac:dyDescent="0.2">
      <c r="A4036" t="s">
        <v>783</v>
      </c>
      <c r="B4036" t="s">
        <v>784</v>
      </c>
      <c r="C4036" t="s">
        <v>788</v>
      </c>
      <c r="D4036" t="str">
        <f t="shared" si="63"/>
        <v>10</v>
      </c>
      <c r="E4036" t="s">
        <v>320</v>
      </c>
      <c r="F4036" t="s">
        <v>417</v>
      </c>
      <c r="G4036" s="5">
        <v>4748</v>
      </c>
    </row>
    <row r="4037" spans="1:7" x14ac:dyDescent="0.2">
      <c r="A4037" t="s">
        <v>783</v>
      </c>
      <c r="B4037" t="s">
        <v>784</v>
      </c>
      <c r="C4037" t="s">
        <v>788</v>
      </c>
      <c r="D4037" t="str">
        <f t="shared" si="63"/>
        <v>10</v>
      </c>
      <c r="E4037" t="s">
        <v>320</v>
      </c>
      <c r="F4037" t="s">
        <v>786</v>
      </c>
      <c r="G4037" s="5">
        <v>96</v>
      </c>
    </row>
    <row r="4038" spans="1:7" x14ac:dyDescent="0.2">
      <c r="A4038" t="s">
        <v>783</v>
      </c>
      <c r="B4038" t="s">
        <v>784</v>
      </c>
      <c r="C4038" t="s">
        <v>788</v>
      </c>
      <c r="D4038" t="str">
        <f t="shared" si="63"/>
        <v>10</v>
      </c>
      <c r="E4038" t="s">
        <v>437</v>
      </c>
      <c r="F4038" t="s">
        <v>416</v>
      </c>
      <c r="G4038" s="5">
        <v>30</v>
      </c>
    </row>
    <row r="4039" spans="1:7" x14ac:dyDescent="0.2">
      <c r="A4039" t="s">
        <v>783</v>
      </c>
      <c r="B4039" t="s">
        <v>784</v>
      </c>
      <c r="C4039" t="s">
        <v>788</v>
      </c>
      <c r="D4039" t="str">
        <f t="shared" si="63"/>
        <v>10</v>
      </c>
      <c r="E4039" t="s">
        <v>437</v>
      </c>
      <c r="F4039" t="s">
        <v>417</v>
      </c>
      <c r="G4039" s="5">
        <v>90</v>
      </c>
    </row>
    <row r="4040" spans="1:7" x14ac:dyDescent="0.2">
      <c r="A4040" t="s">
        <v>783</v>
      </c>
      <c r="B4040" t="s">
        <v>784</v>
      </c>
      <c r="C4040" t="s">
        <v>788</v>
      </c>
      <c r="D4040" t="str">
        <f t="shared" si="63"/>
        <v>10</v>
      </c>
      <c r="E4040" t="s">
        <v>322</v>
      </c>
      <c r="F4040" t="s">
        <v>458</v>
      </c>
      <c r="G4040" s="5">
        <v>10</v>
      </c>
    </row>
    <row r="4041" spans="1:7" x14ac:dyDescent="0.2">
      <c r="A4041" t="s">
        <v>783</v>
      </c>
      <c r="B4041" t="s">
        <v>784</v>
      </c>
      <c r="C4041" t="s">
        <v>788</v>
      </c>
      <c r="D4041" t="str">
        <f t="shared" si="63"/>
        <v>10</v>
      </c>
      <c r="E4041" t="s">
        <v>322</v>
      </c>
      <c r="F4041" t="s">
        <v>417</v>
      </c>
      <c r="G4041" s="5">
        <v>30</v>
      </c>
    </row>
    <row r="4042" spans="1:7" x14ac:dyDescent="0.2">
      <c r="A4042" t="s">
        <v>783</v>
      </c>
      <c r="B4042" t="s">
        <v>784</v>
      </c>
      <c r="C4042" t="s">
        <v>788</v>
      </c>
      <c r="D4042" t="str">
        <f t="shared" si="63"/>
        <v>10</v>
      </c>
      <c r="E4042" t="s">
        <v>667</v>
      </c>
      <c r="F4042" t="s">
        <v>417</v>
      </c>
      <c r="G4042" s="5">
        <v>20</v>
      </c>
    </row>
    <row r="4043" spans="1:7" x14ac:dyDescent="0.2">
      <c r="A4043" t="s">
        <v>783</v>
      </c>
      <c r="B4043" t="s">
        <v>784</v>
      </c>
      <c r="C4043" t="s">
        <v>788</v>
      </c>
      <c r="D4043" t="str">
        <f t="shared" si="63"/>
        <v>10</v>
      </c>
      <c r="E4043" t="s">
        <v>324</v>
      </c>
      <c r="F4043" t="s">
        <v>416</v>
      </c>
      <c r="G4043" s="5">
        <v>210</v>
      </c>
    </row>
    <row r="4044" spans="1:7" x14ac:dyDescent="0.2">
      <c r="A4044" t="s">
        <v>783</v>
      </c>
      <c r="B4044" t="s">
        <v>784</v>
      </c>
      <c r="C4044" t="s">
        <v>788</v>
      </c>
      <c r="D4044" t="str">
        <f t="shared" si="63"/>
        <v>10</v>
      </c>
      <c r="E4044" t="s">
        <v>324</v>
      </c>
      <c r="F4044" t="s">
        <v>458</v>
      </c>
      <c r="G4044" s="5">
        <v>196</v>
      </c>
    </row>
    <row r="4045" spans="1:7" x14ac:dyDescent="0.2">
      <c r="A4045" t="s">
        <v>783</v>
      </c>
      <c r="B4045" t="s">
        <v>784</v>
      </c>
      <c r="C4045" t="s">
        <v>788</v>
      </c>
      <c r="D4045" t="str">
        <f t="shared" si="63"/>
        <v>10</v>
      </c>
      <c r="E4045" t="s">
        <v>324</v>
      </c>
      <c r="F4045" t="s">
        <v>417</v>
      </c>
      <c r="G4045" s="5">
        <v>774</v>
      </c>
    </row>
    <row r="4046" spans="1:7" x14ac:dyDescent="0.2">
      <c r="A4046" t="s">
        <v>783</v>
      </c>
      <c r="B4046" t="s">
        <v>784</v>
      </c>
      <c r="C4046" t="s">
        <v>788</v>
      </c>
      <c r="D4046" t="str">
        <f t="shared" si="63"/>
        <v>10</v>
      </c>
      <c r="E4046" t="s">
        <v>324</v>
      </c>
      <c r="F4046" t="s">
        <v>786</v>
      </c>
      <c r="G4046" s="5">
        <v>15</v>
      </c>
    </row>
    <row r="4047" spans="1:7" x14ac:dyDescent="0.2">
      <c r="A4047" t="s">
        <v>783</v>
      </c>
      <c r="B4047" t="s">
        <v>784</v>
      </c>
      <c r="C4047" t="s">
        <v>788</v>
      </c>
      <c r="D4047" t="str">
        <f t="shared" si="63"/>
        <v>10</v>
      </c>
      <c r="E4047" t="s">
        <v>325</v>
      </c>
      <c r="F4047" t="s">
        <v>417</v>
      </c>
      <c r="G4047" s="5">
        <v>20</v>
      </c>
    </row>
    <row r="4048" spans="1:7" x14ac:dyDescent="0.2">
      <c r="A4048" t="s">
        <v>783</v>
      </c>
      <c r="B4048" t="s">
        <v>784</v>
      </c>
      <c r="C4048" t="s">
        <v>788</v>
      </c>
      <c r="D4048" t="str">
        <f t="shared" si="63"/>
        <v>10</v>
      </c>
      <c r="E4048" t="s">
        <v>326</v>
      </c>
      <c r="F4048" t="s">
        <v>416</v>
      </c>
      <c r="G4048" s="5">
        <v>214</v>
      </c>
    </row>
    <row r="4049" spans="1:7" x14ac:dyDescent="0.2">
      <c r="A4049" t="s">
        <v>783</v>
      </c>
      <c r="B4049" t="s">
        <v>784</v>
      </c>
      <c r="C4049" t="s">
        <v>788</v>
      </c>
      <c r="D4049" t="str">
        <f t="shared" si="63"/>
        <v>10</v>
      </c>
      <c r="E4049" t="s">
        <v>326</v>
      </c>
      <c r="F4049" t="s">
        <v>458</v>
      </c>
      <c r="G4049" s="5">
        <v>201</v>
      </c>
    </row>
    <row r="4050" spans="1:7" x14ac:dyDescent="0.2">
      <c r="A4050" t="s">
        <v>783</v>
      </c>
      <c r="B4050" t="s">
        <v>784</v>
      </c>
      <c r="C4050" t="s">
        <v>788</v>
      </c>
      <c r="D4050" t="str">
        <f t="shared" si="63"/>
        <v>10</v>
      </c>
      <c r="E4050" t="s">
        <v>326</v>
      </c>
      <c r="F4050" t="s">
        <v>417</v>
      </c>
      <c r="G4050" s="5">
        <v>798</v>
      </c>
    </row>
    <row r="4051" spans="1:7" x14ac:dyDescent="0.2">
      <c r="A4051" t="s">
        <v>783</v>
      </c>
      <c r="B4051" t="s">
        <v>784</v>
      </c>
      <c r="C4051" t="s">
        <v>788</v>
      </c>
      <c r="D4051" t="str">
        <f t="shared" si="63"/>
        <v>10</v>
      </c>
      <c r="E4051" t="s">
        <v>326</v>
      </c>
      <c r="F4051" t="s">
        <v>786</v>
      </c>
      <c r="G4051" s="5">
        <v>16</v>
      </c>
    </row>
    <row r="4052" spans="1:7" x14ac:dyDescent="0.2">
      <c r="A4052" t="s">
        <v>783</v>
      </c>
      <c r="B4052" t="s">
        <v>784</v>
      </c>
      <c r="C4052" t="s">
        <v>788</v>
      </c>
      <c r="D4052" t="str">
        <f t="shared" si="63"/>
        <v>11</v>
      </c>
      <c r="E4052" t="s">
        <v>344</v>
      </c>
      <c r="F4052" t="s">
        <v>417</v>
      </c>
      <c r="G4052" s="5">
        <v>15</v>
      </c>
    </row>
    <row r="4053" spans="1:7" x14ac:dyDescent="0.2">
      <c r="A4053" t="s">
        <v>783</v>
      </c>
      <c r="B4053" t="s">
        <v>784</v>
      </c>
      <c r="C4053" t="s">
        <v>788</v>
      </c>
      <c r="D4053" t="str">
        <f t="shared" si="63"/>
        <v>11</v>
      </c>
      <c r="E4053" t="s">
        <v>405</v>
      </c>
      <c r="F4053" t="s">
        <v>417</v>
      </c>
      <c r="G4053" s="5">
        <v>20</v>
      </c>
    </row>
    <row r="4054" spans="1:7" x14ac:dyDescent="0.2">
      <c r="A4054" t="s">
        <v>783</v>
      </c>
      <c r="B4054" t="s">
        <v>784</v>
      </c>
      <c r="C4054" t="s">
        <v>788</v>
      </c>
      <c r="D4054" t="str">
        <f t="shared" si="63"/>
        <v>11</v>
      </c>
      <c r="E4054" t="s">
        <v>327</v>
      </c>
      <c r="F4054" t="s">
        <v>417</v>
      </c>
      <c r="G4054" s="5">
        <v>20</v>
      </c>
    </row>
    <row r="4055" spans="1:7" x14ac:dyDescent="0.2">
      <c r="A4055" t="s">
        <v>783</v>
      </c>
      <c r="B4055" t="s">
        <v>784</v>
      </c>
      <c r="C4055" t="s">
        <v>788</v>
      </c>
      <c r="D4055" t="str">
        <f t="shared" si="63"/>
        <v>11</v>
      </c>
      <c r="E4055" t="s">
        <v>328</v>
      </c>
      <c r="F4055" t="s">
        <v>417</v>
      </c>
      <c r="G4055" s="5">
        <v>30</v>
      </c>
    </row>
    <row r="4056" spans="1:7" x14ac:dyDescent="0.2">
      <c r="A4056" t="s">
        <v>783</v>
      </c>
      <c r="B4056" t="s">
        <v>784</v>
      </c>
      <c r="C4056" t="s">
        <v>788</v>
      </c>
      <c r="D4056" t="str">
        <f t="shared" si="63"/>
        <v>11</v>
      </c>
      <c r="E4056" t="s">
        <v>517</v>
      </c>
      <c r="F4056" t="s">
        <v>417</v>
      </c>
      <c r="G4056" s="5">
        <v>20</v>
      </c>
    </row>
    <row r="4057" spans="1:7" x14ac:dyDescent="0.2">
      <c r="A4057" t="s">
        <v>783</v>
      </c>
      <c r="B4057" t="s">
        <v>784</v>
      </c>
      <c r="C4057" t="s">
        <v>788</v>
      </c>
      <c r="D4057" t="str">
        <f t="shared" si="63"/>
        <v>11</v>
      </c>
      <c r="E4057" t="s">
        <v>576</v>
      </c>
      <c r="F4057" t="s">
        <v>417</v>
      </c>
      <c r="G4057" s="5">
        <v>20</v>
      </c>
    </row>
    <row r="4058" spans="1:7" x14ac:dyDescent="0.2">
      <c r="A4058" t="s">
        <v>783</v>
      </c>
      <c r="B4058" t="s">
        <v>784</v>
      </c>
      <c r="C4058" t="s">
        <v>788</v>
      </c>
      <c r="D4058" t="str">
        <f t="shared" si="63"/>
        <v>11</v>
      </c>
      <c r="E4058" t="s">
        <v>360</v>
      </c>
      <c r="F4058" t="s">
        <v>416</v>
      </c>
      <c r="G4058" s="5">
        <v>10</v>
      </c>
    </row>
    <row r="4059" spans="1:7" x14ac:dyDescent="0.2">
      <c r="A4059" t="s">
        <v>783</v>
      </c>
      <c r="B4059" t="s">
        <v>784</v>
      </c>
      <c r="C4059" t="s">
        <v>788</v>
      </c>
      <c r="D4059" t="str">
        <f t="shared" si="63"/>
        <v>11</v>
      </c>
      <c r="E4059" t="s">
        <v>360</v>
      </c>
      <c r="F4059" t="s">
        <v>458</v>
      </c>
      <c r="G4059" s="5">
        <v>10</v>
      </c>
    </row>
    <row r="4060" spans="1:7" x14ac:dyDescent="0.2">
      <c r="A4060" t="s">
        <v>783</v>
      </c>
      <c r="B4060" t="s">
        <v>784</v>
      </c>
      <c r="C4060" t="s">
        <v>788</v>
      </c>
      <c r="D4060" t="str">
        <f t="shared" si="63"/>
        <v>11</v>
      </c>
      <c r="E4060" t="s">
        <v>360</v>
      </c>
      <c r="F4060" t="s">
        <v>417</v>
      </c>
      <c r="G4060" s="5">
        <v>10</v>
      </c>
    </row>
    <row r="4061" spans="1:7" x14ac:dyDescent="0.2">
      <c r="A4061" t="s">
        <v>783</v>
      </c>
      <c r="B4061" t="s">
        <v>784</v>
      </c>
      <c r="C4061" t="s">
        <v>788</v>
      </c>
      <c r="D4061" t="str">
        <f t="shared" si="63"/>
        <v>11</v>
      </c>
      <c r="E4061" t="s">
        <v>427</v>
      </c>
      <c r="F4061" t="s">
        <v>417</v>
      </c>
      <c r="G4061" s="5">
        <v>20</v>
      </c>
    </row>
    <row r="4062" spans="1:7" x14ac:dyDescent="0.2">
      <c r="A4062" t="s">
        <v>783</v>
      </c>
      <c r="B4062" t="s">
        <v>784</v>
      </c>
      <c r="C4062" t="s">
        <v>788</v>
      </c>
      <c r="D4062" t="str">
        <f t="shared" si="63"/>
        <v>11</v>
      </c>
      <c r="E4062" t="s">
        <v>329</v>
      </c>
      <c r="F4062" t="s">
        <v>416</v>
      </c>
      <c r="G4062" s="5">
        <v>10</v>
      </c>
    </row>
    <row r="4063" spans="1:7" x14ac:dyDescent="0.2">
      <c r="A4063" t="s">
        <v>783</v>
      </c>
      <c r="B4063" t="s">
        <v>784</v>
      </c>
      <c r="C4063" t="s">
        <v>788</v>
      </c>
      <c r="D4063" t="str">
        <f t="shared" si="63"/>
        <v>11</v>
      </c>
      <c r="E4063" t="s">
        <v>329</v>
      </c>
      <c r="F4063" t="s">
        <v>458</v>
      </c>
      <c r="G4063" s="5">
        <v>10</v>
      </c>
    </row>
    <row r="4064" spans="1:7" x14ac:dyDescent="0.2">
      <c r="A4064" t="s">
        <v>783</v>
      </c>
      <c r="B4064" t="s">
        <v>784</v>
      </c>
      <c r="C4064" t="s">
        <v>788</v>
      </c>
      <c r="D4064" t="str">
        <f t="shared" si="63"/>
        <v>11</v>
      </c>
      <c r="E4064" t="s">
        <v>329</v>
      </c>
      <c r="F4064" t="s">
        <v>417</v>
      </c>
      <c r="G4064" s="5">
        <v>20</v>
      </c>
    </row>
    <row r="4065" spans="1:7" x14ac:dyDescent="0.2">
      <c r="A4065" t="s">
        <v>783</v>
      </c>
      <c r="B4065" t="s">
        <v>784</v>
      </c>
      <c r="C4065" t="s">
        <v>788</v>
      </c>
      <c r="D4065" t="str">
        <f t="shared" si="63"/>
        <v>11</v>
      </c>
      <c r="E4065" t="s">
        <v>330</v>
      </c>
      <c r="F4065" t="s">
        <v>416</v>
      </c>
      <c r="G4065" s="5">
        <v>50</v>
      </c>
    </row>
    <row r="4066" spans="1:7" x14ac:dyDescent="0.2">
      <c r="A4066" t="s">
        <v>783</v>
      </c>
      <c r="B4066" t="s">
        <v>784</v>
      </c>
      <c r="C4066" t="s">
        <v>788</v>
      </c>
      <c r="D4066" t="str">
        <f t="shared" si="63"/>
        <v>11</v>
      </c>
      <c r="E4066" t="s">
        <v>330</v>
      </c>
      <c r="F4066" t="s">
        <v>458</v>
      </c>
      <c r="G4066" s="5">
        <v>50</v>
      </c>
    </row>
    <row r="4067" spans="1:7" x14ac:dyDescent="0.2">
      <c r="A4067" t="s">
        <v>783</v>
      </c>
      <c r="B4067" t="s">
        <v>784</v>
      </c>
      <c r="C4067" t="s">
        <v>788</v>
      </c>
      <c r="D4067" t="str">
        <f t="shared" si="63"/>
        <v>11</v>
      </c>
      <c r="E4067" t="s">
        <v>330</v>
      </c>
      <c r="F4067" t="s">
        <v>417</v>
      </c>
      <c r="G4067" s="5">
        <v>100</v>
      </c>
    </row>
    <row r="4068" spans="1:7" x14ac:dyDescent="0.2">
      <c r="A4068" t="s">
        <v>783</v>
      </c>
      <c r="B4068" t="s">
        <v>784</v>
      </c>
      <c r="C4068" t="s">
        <v>788</v>
      </c>
      <c r="D4068" t="str">
        <f t="shared" si="63"/>
        <v>11</v>
      </c>
      <c r="E4068" t="s">
        <v>331</v>
      </c>
      <c r="F4068" t="s">
        <v>416</v>
      </c>
      <c r="G4068" s="5">
        <v>7</v>
      </c>
    </row>
    <row r="4069" spans="1:7" x14ac:dyDescent="0.2">
      <c r="A4069" t="s">
        <v>783</v>
      </c>
      <c r="B4069" t="s">
        <v>784</v>
      </c>
      <c r="C4069" t="s">
        <v>788</v>
      </c>
      <c r="D4069" t="str">
        <f t="shared" si="63"/>
        <v>11</v>
      </c>
      <c r="E4069" t="s">
        <v>331</v>
      </c>
      <c r="F4069" t="s">
        <v>458</v>
      </c>
      <c r="G4069" s="5">
        <v>5</v>
      </c>
    </row>
    <row r="4070" spans="1:7" x14ac:dyDescent="0.2">
      <c r="A4070" t="s">
        <v>783</v>
      </c>
      <c r="B4070" t="s">
        <v>784</v>
      </c>
      <c r="C4070" t="s">
        <v>788</v>
      </c>
      <c r="D4070" t="str">
        <f t="shared" si="63"/>
        <v>11</v>
      </c>
      <c r="E4070" t="s">
        <v>331</v>
      </c>
      <c r="F4070" t="s">
        <v>417</v>
      </c>
      <c r="G4070" s="5">
        <v>10</v>
      </c>
    </row>
    <row r="4071" spans="1:7" x14ac:dyDescent="0.2">
      <c r="A4071" t="s">
        <v>783</v>
      </c>
      <c r="B4071" t="s">
        <v>784</v>
      </c>
      <c r="C4071" t="s">
        <v>788</v>
      </c>
      <c r="D4071" t="str">
        <f t="shared" si="63"/>
        <v>11</v>
      </c>
      <c r="E4071" t="s">
        <v>332</v>
      </c>
      <c r="F4071" t="s">
        <v>417</v>
      </c>
      <c r="G4071" s="5">
        <v>10</v>
      </c>
    </row>
    <row r="4072" spans="1:7" x14ac:dyDescent="0.2">
      <c r="A4072" t="s">
        <v>783</v>
      </c>
      <c r="B4072" t="s">
        <v>784</v>
      </c>
      <c r="C4072" t="s">
        <v>788</v>
      </c>
      <c r="D4072" t="str">
        <f t="shared" si="63"/>
        <v>11</v>
      </c>
      <c r="E4072" t="s">
        <v>334</v>
      </c>
      <c r="F4072" t="s">
        <v>416</v>
      </c>
      <c r="G4072" s="5">
        <v>10</v>
      </c>
    </row>
    <row r="4073" spans="1:7" x14ac:dyDescent="0.2">
      <c r="A4073" t="s">
        <v>783</v>
      </c>
      <c r="B4073" t="s">
        <v>784</v>
      </c>
      <c r="C4073" t="s">
        <v>788</v>
      </c>
      <c r="D4073" t="str">
        <f t="shared" si="63"/>
        <v>11</v>
      </c>
      <c r="E4073" t="s">
        <v>334</v>
      </c>
      <c r="F4073" t="s">
        <v>458</v>
      </c>
      <c r="G4073" s="5">
        <v>10</v>
      </c>
    </row>
    <row r="4074" spans="1:7" x14ac:dyDescent="0.2">
      <c r="A4074" t="s">
        <v>783</v>
      </c>
      <c r="B4074" t="s">
        <v>784</v>
      </c>
      <c r="C4074" t="s">
        <v>788</v>
      </c>
      <c r="D4074" t="str">
        <f t="shared" si="63"/>
        <v>11</v>
      </c>
      <c r="E4074" t="s">
        <v>334</v>
      </c>
      <c r="F4074" t="s">
        <v>417</v>
      </c>
      <c r="G4074" s="5">
        <v>50</v>
      </c>
    </row>
    <row r="4075" spans="1:7" x14ac:dyDescent="0.2">
      <c r="A4075" t="s">
        <v>783</v>
      </c>
      <c r="B4075" t="s">
        <v>784</v>
      </c>
      <c r="C4075" t="s">
        <v>788</v>
      </c>
      <c r="D4075" t="str">
        <f t="shared" si="63"/>
        <v>11</v>
      </c>
      <c r="E4075" t="s">
        <v>335</v>
      </c>
      <c r="F4075" t="s">
        <v>416</v>
      </c>
      <c r="G4075" s="5">
        <v>40</v>
      </c>
    </row>
    <row r="4076" spans="1:7" x14ac:dyDescent="0.2">
      <c r="A4076" t="s">
        <v>783</v>
      </c>
      <c r="B4076" t="s">
        <v>784</v>
      </c>
      <c r="C4076" t="s">
        <v>788</v>
      </c>
      <c r="D4076" t="str">
        <f t="shared" si="63"/>
        <v>11</v>
      </c>
      <c r="E4076" t="s">
        <v>335</v>
      </c>
      <c r="F4076" t="s">
        <v>458</v>
      </c>
      <c r="G4076" s="5">
        <v>40</v>
      </c>
    </row>
    <row r="4077" spans="1:7" x14ac:dyDescent="0.2">
      <c r="A4077" t="s">
        <v>783</v>
      </c>
      <c r="B4077" t="s">
        <v>784</v>
      </c>
      <c r="C4077" t="s">
        <v>788</v>
      </c>
      <c r="D4077" t="str">
        <f t="shared" si="63"/>
        <v>11</v>
      </c>
      <c r="E4077" t="s">
        <v>335</v>
      </c>
      <c r="F4077" t="s">
        <v>417</v>
      </c>
      <c r="G4077" s="5">
        <v>100</v>
      </c>
    </row>
    <row r="4078" spans="1:7" x14ac:dyDescent="0.2">
      <c r="A4078" t="s">
        <v>783</v>
      </c>
      <c r="B4078" t="s">
        <v>784</v>
      </c>
      <c r="C4078" t="s">
        <v>788</v>
      </c>
      <c r="D4078" t="str">
        <f t="shared" si="63"/>
        <v>12</v>
      </c>
      <c r="E4078" t="s">
        <v>336</v>
      </c>
      <c r="F4078" t="s">
        <v>416</v>
      </c>
      <c r="G4078" s="5">
        <v>10</v>
      </c>
    </row>
    <row r="4079" spans="1:7" x14ac:dyDescent="0.2">
      <c r="A4079" t="s">
        <v>783</v>
      </c>
      <c r="B4079" t="s">
        <v>784</v>
      </c>
      <c r="C4079" t="s">
        <v>788</v>
      </c>
      <c r="D4079" t="str">
        <f t="shared" si="63"/>
        <v>12</v>
      </c>
      <c r="E4079" t="s">
        <v>336</v>
      </c>
      <c r="F4079" t="s">
        <v>458</v>
      </c>
      <c r="G4079" s="5">
        <v>10</v>
      </c>
    </row>
    <row r="4080" spans="1:7" x14ac:dyDescent="0.2">
      <c r="A4080" t="s">
        <v>783</v>
      </c>
      <c r="B4080" t="s">
        <v>784</v>
      </c>
      <c r="C4080" t="s">
        <v>788</v>
      </c>
      <c r="D4080" t="str">
        <f t="shared" si="63"/>
        <v>12</v>
      </c>
      <c r="E4080" t="s">
        <v>336</v>
      </c>
      <c r="F4080" t="s">
        <v>417</v>
      </c>
      <c r="G4080" s="5">
        <v>20</v>
      </c>
    </row>
    <row r="4081" spans="1:7" x14ac:dyDescent="0.2">
      <c r="A4081" t="s">
        <v>783</v>
      </c>
      <c r="B4081" t="s">
        <v>784</v>
      </c>
      <c r="C4081" t="s">
        <v>788</v>
      </c>
      <c r="D4081" t="str">
        <f t="shared" si="63"/>
        <v>12</v>
      </c>
      <c r="E4081" t="s">
        <v>502</v>
      </c>
      <c r="F4081" t="s">
        <v>417</v>
      </c>
      <c r="G4081" s="5">
        <v>10</v>
      </c>
    </row>
    <row r="4082" spans="1:7" x14ac:dyDescent="0.2">
      <c r="A4082" t="s">
        <v>783</v>
      </c>
      <c r="B4082" t="s">
        <v>784</v>
      </c>
      <c r="C4082" t="s">
        <v>788</v>
      </c>
      <c r="D4082" t="str">
        <f t="shared" si="63"/>
        <v>14</v>
      </c>
      <c r="E4082" t="s">
        <v>337</v>
      </c>
      <c r="F4082" t="s">
        <v>416</v>
      </c>
      <c r="G4082" s="5">
        <v>20</v>
      </c>
    </row>
    <row r="4083" spans="1:7" x14ac:dyDescent="0.2">
      <c r="A4083" t="s">
        <v>783</v>
      </c>
      <c r="B4083" t="s">
        <v>784</v>
      </c>
      <c r="C4083" t="s">
        <v>788</v>
      </c>
      <c r="D4083" t="str">
        <f t="shared" si="63"/>
        <v>14</v>
      </c>
      <c r="E4083" t="s">
        <v>337</v>
      </c>
      <c r="F4083" t="s">
        <v>458</v>
      </c>
      <c r="G4083" s="5">
        <v>20</v>
      </c>
    </row>
    <row r="4084" spans="1:7" x14ac:dyDescent="0.2">
      <c r="A4084" t="s">
        <v>783</v>
      </c>
      <c r="B4084" t="s">
        <v>784</v>
      </c>
      <c r="C4084" t="s">
        <v>788</v>
      </c>
      <c r="D4084" t="str">
        <f t="shared" si="63"/>
        <v>14</v>
      </c>
      <c r="E4084" t="s">
        <v>337</v>
      </c>
      <c r="F4084" t="s">
        <v>417</v>
      </c>
      <c r="G4084" s="5">
        <v>80</v>
      </c>
    </row>
    <row r="4085" spans="1:7" x14ac:dyDescent="0.2">
      <c r="A4085" t="s">
        <v>783</v>
      </c>
      <c r="B4085" t="s">
        <v>784</v>
      </c>
      <c r="C4085" t="s">
        <v>788</v>
      </c>
      <c r="D4085" t="str">
        <f t="shared" si="63"/>
        <v>14</v>
      </c>
      <c r="E4085" t="s">
        <v>338</v>
      </c>
      <c r="F4085" t="s">
        <v>417</v>
      </c>
      <c r="G4085" s="5">
        <v>-439</v>
      </c>
    </row>
    <row r="4086" spans="1:7" x14ac:dyDescent="0.2">
      <c r="A4086" t="s">
        <v>783</v>
      </c>
      <c r="B4086" t="s">
        <v>784</v>
      </c>
      <c r="C4086" t="s">
        <v>788</v>
      </c>
      <c r="D4086" t="str">
        <f t="shared" si="63"/>
        <v>16</v>
      </c>
      <c r="E4086" t="s">
        <v>382</v>
      </c>
      <c r="F4086" t="s">
        <v>416</v>
      </c>
      <c r="G4086" s="5">
        <v>-1200</v>
      </c>
    </row>
    <row r="4087" spans="1:7" x14ac:dyDescent="0.2">
      <c r="A4087" t="s">
        <v>783</v>
      </c>
      <c r="B4087" t="s">
        <v>784</v>
      </c>
      <c r="C4087" t="s">
        <v>788</v>
      </c>
      <c r="D4087" t="str">
        <f t="shared" si="63"/>
        <v>16</v>
      </c>
      <c r="E4087" t="s">
        <v>382</v>
      </c>
      <c r="F4087" t="s">
        <v>458</v>
      </c>
      <c r="G4087" s="5">
        <v>-2650</v>
      </c>
    </row>
    <row r="4088" spans="1:7" x14ac:dyDescent="0.2">
      <c r="A4088" t="s">
        <v>783</v>
      </c>
      <c r="B4088" t="s">
        <v>784</v>
      </c>
      <c r="C4088" t="s">
        <v>788</v>
      </c>
      <c r="D4088" t="str">
        <f t="shared" si="63"/>
        <v>16</v>
      </c>
      <c r="E4088" t="s">
        <v>382</v>
      </c>
      <c r="F4088" t="s">
        <v>417</v>
      </c>
      <c r="G4088" s="5">
        <v>-6300</v>
      </c>
    </row>
    <row r="4089" spans="1:7" x14ac:dyDescent="0.2">
      <c r="A4089" t="s">
        <v>783</v>
      </c>
      <c r="B4089" t="s">
        <v>784</v>
      </c>
      <c r="C4089" t="s">
        <v>788</v>
      </c>
      <c r="D4089" t="str">
        <f t="shared" si="63"/>
        <v>16</v>
      </c>
      <c r="E4089" t="s">
        <v>567</v>
      </c>
      <c r="F4089" t="s">
        <v>416</v>
      </c>
      <c r="G4089" s="5">
        <v>-54</v>
      </c>
    </row>
    <row r="4090" spans="1:7" x14ac:dyDescent="0.2">
      <c r="A4090" t="s">
        <v>783</v>
      </c>
      <c r="B4090" t="s">
        <v>784</v>
      </c>
      <c r="C4090" t="s">
        <v>788</v>
      </c>
      <c r="D4090" t="str">
        <f t="shared" si="63"/>
        <v>17</v>
      </c>
      <c r="E4090" t="s">
        <v>339</v>
      </c>
      <c r="F4090" t="s">
        <v>416</v>
      </c>
      <c r="G4090" s="5">
        <v>-20</v>
      </c>
    </row>
    <row r="4091" spans="1:7" x14ac:dyDescent="0.2">
      <c r="A4091" t="s">
        <v>783</v>
      </c>
      <c r="B4091" t="s">
        <v>784</v>
      </c>
      <c r="C4091" t="s">
        <v>788</v>
      </c>
      <c r="D4091" t="str">
        <f t="shared" si="63"/>
        <v>17</v>
      </c>
      <c r="E4091" t="s">
        <v>339</v>
      </c>
      <c r="F4091" t="s">
        <v>458</v>
      </c>
      <c r="G4091" s="5">
        <v>-20</v>
      </c>
    </row>
    <row r="4092" spans="1:7" x14ac:dyDescent="0.2">
      <c r="A4092" t="s">
        <v>783</v>
      </c>
      <c r="B4092" t="s">
        <v>784</v>
      </c>
      <c r="C4092" t="s">
        <v>788</v>
      </c>
      <c r="D4092" t="str">
        <f t="shared" si="63"/>
        <v>17</v>
      </c>
      <c r="E4092" t="s">
        <v>339</v>
      </c>
      <c r="F4092" t="s">
        <v>417</v>
      </c>
      <c r="G4092" s="5">
        <v>-80</v>
      </c>
    </row>
    <row r="4093" spans="1:7" x14ac:dyDescent="0.2">
      <c r="A4093" t="s">
        <v>783</v>
      </c>
      <c r="B4093" t="s">
        <v>784</v>
      </c>
      <c r="C4093" t="s">
        <v>788</v>
      </c>
      <c r="D4093" t="str">
        <f t="shared" si="63"/>
        <v>17</v>
      </c>
      <c r="E4093" t="s">
        <v>355</v>
      </c>
      <c r="F4093" t="s">
        <v>416</v>
      </c>
      <c r="G4093" s="5">
        <v>-100</v>
      </c>
    </row>
    <row r="4094" spans="1:7" x14ac:dyDescent="0.2">
      <c r="A4094" t="s">
        <v>783</v>
      </c>
      <c r="B4094" t="s">
        <v>784</v>
      </c>
      <c r="C4094" t="s">
        <v>788</v>
      </c>
      <c r="D4094" t="str">
        <f t="shared" si="63"/>
        <v>17</v>
      </c>
      <c r="E4094" t="s">
        <v>355</v>
      </c>
      <c r="F4094" t="s">
        <v>417</v>
      </c>
      <c r="G4094" s="5">
        <v>-820</v>
      </c>
    </row>
    <row r="4095" spans="1:7" x14ac:dyDescent="0.2">
      <c r="A4095" t="s">
        <v>789</v>
      </c>
      <c r="B4095" t="s">
        <v>790</v>
      </c>
      <c r="C4095" t="s">
        <v>791</v>
      </c>
      <c r="D4095" t="str">
        <f t="shared" si="63"/>
        <v>10</v>
      </c>
      <c r="E4095" t="s">
        <v>320</v>
      </c>
      <c r="F4095" t="s">
        <v>352</v>
      </c>
      <c r="G4095" s="5">
        <v>6131</v>
      </c>
    </row>
    <row r="4096" spans="1:7" x14ac:dyDescent="0.2">
      <c r="A4096" t="s">
        <v>789</v>
      </c>
      <c r="B4096" t="s">
        <v>790</v>
      </c>
      <c r="C4096" t="s">
        <v>791</v>
      </c>
      <c r="D4096" t="str">
        <f t="shared" si="63"/>
        <v>10</v>
      </c>
      <c r="E4096" t="s">
        <v>320</v>
      </c>
      <c r="F4096" t="s">
        <v>455</v>
      </c>
      <c r="G4096" s="5">
        <v>300</v>
      </c>
    </row>
    <row r="4097" spans="1:7" x14ac:dyDescent="0.2">
      <c r="A4097" t="s">
        <v>789</v>
      </c>
      <c r="B4097" t="s">
        <v>790</v>
      </c>
      <c r="C4097" t="s">
        <v>791</v>
      </c>
      <c r="D4097" t="str">
        <f t="shared" si="63"/>
        <v>10</v>
      </c>
      <c r="E4097" t="s">
        <v>437</v>
      </c>
      <c r="F4097" t="s">
        <v>792</v>
      </c>
      <c r="G4097" s="5">
        <v>2</v>
      </c>
    </row>
    <row r="4098" spans="1:7" x14ac:dyDescent="0.2">
      <c r="A4098" t="s">
        <v>789</v>
      </c>
      <c r="B4098" t="s">
        <v>790</v>
      </c>
      <c r="C4098" t="s">
        <v>791</v>
      </c>
      <c r="D4098" t="str">
        <f t="shared" si="63"/>
        <v>10</v>
      </c>
      <c r="E4098" t="s">
        <v>437</v>
      </c>
      <c r="F4098" t="s">
        <v>352</v>
      </c>
      <c r="G4098" s="5">
        <v>50</v>
      </c>
    </row>
    <row r="4099" spans="1:7" x14ac:dyDescent="0.2">
      <c r="A4099" t="s">
        <v>789</v>
      </c>
      <c r="B4099" t="s">
        <v>790</v>
      </c>
      <c r="C4099" t="s">
        <v>791</v>
      </c>
      <c r="D4099" t="str">
        <f t="shared" ref="D4099:D4162" si="64">LEFT(E4099,2)</f>
        <v>10</v>
      </c>
      <c r="E4099" t="s">
        <v>322</v>
      </c>
      <c r="F4099" t="s">
        <v>352</v>
      </c>
      <c r="G4099" s="5">
        <v>50</v>
      </c>
    </row>
    <row r="4100" spans="1:7" x14ac:dyDescent="0.2">
      <c r="A4100" t="s">
        <v>789</v>
      </c>
      <c r="B4100" t="s">
        <v>790</v>
      </c>
      <c r="C4100" t="s">
        <v>791</v>
      </c>
      <c r="D4100" t="str">
        <f t="shared" si="64"/>
        <v>10</v>
      </c>
      <c r="E4100" t="s">
        <v>667</v>
      </c>
      <c r="F4100" t="s">
        <v>352</v>
      </c>
      <c r="G4100" s="5">
        <v>1</v>
      </c>
    </row>
    <row r="4101" spans="1:7" x14ac:dyDescent="0.2">
      <c r="A4101" t="s">
        <v>789</v>
      </c>
      <c r="B4101" t="s">
        <v>790</v>
      </c>
      <c r="C4101" t="s">
        <v>791</v>
      </c>
      <c r="D4101" t="str">
        <f t="shared" si="64"/>
        <v>10</v>
      </c>
      <c r="E4101" t="s">
        <v>324</v>
      </c>
      <c r="F4101" t="s">
        <v>352</v>
      </c>
      <c r="G4101" s="5">
        <v>981</v>
      </c>
    </row>
    <row r="4102" spans="1:7" x14ac:dyDescent="0.2">
      <c r="A4102" t="s">
        <v>789</v>
      </c>
      <c r="B4102" t="s">
        <v>790</v>
      </c>
      <c r="C4102" t="s">
        <v>791</v>
      </c>
      <c r="D4102" t="str">
        <f t="shared" si="64"/>
        <v>10</v>
      </c>
      <c r="E4102" t="s">
        <v>324</v>
      </c>
      <c r="F4102" t="s">
        <v>455</v>
      </c>
      <c r="G4102" s="5">
        <v>48</v>
      </c>
    </row>
    <row r="4103" spans="1:7" x14ac:dyDescent="0.2">
      <c r="A4103" t="s">
        <v>789</v>
      </c>
      <c r="B4103" t="s">
        <v>790</v>
      </c>
      <c r="C4103" t="s">
        <v>791</v>
      </c>
      <c r="D4103" t="str">
        <f t="shared" si="64"/>
        <v>10</v>
      </c>
      <c r="E4103" t="s">
        <v>325</v>
      </c>
      <c r="F4103" t="s">
        <v>352</v>
      </c>
      <c r="G4103" s="5">
        <v>9</v>
      </c>
    </row>
    <row r="4104" spans="1:7" x14ac:dyDescent="0.2">
      <c r="A4104" t="s">
        <v>789</v>
      </c>
      <c r="B4104" t="s">
        <v>790</v>
      </c>
      <c r="C4104" t="s">
        <v>791</v>
      </c>
      <c r="D4104" t="str">
        <f t="shared" si="64"/>
        <v>10</v>
      </c>
      <c r="E4104" t="s">
        <v>325</v>
      </c>
      <c r="F4104" t="s">
        <v>455</v>
      </c>
      <c r="G4104" s="5">
        <v>1</v>
      </c>
    </row>
    <row r="4105" spans="1:7" x14ac:dyDescent="0.2">
      <c r="A4105" t="s">
        <v>789</v>
      </c>
      <c r="B4105" t="s">
        <v>790</v>
      </c>
      <c r="C4105" t="s">
        <v>791</v>
      </c>
      <c r="D4105" t="str">
        <f t="shared" si="64"/>
        <v>10</v>
      </c>
      <c r="E4105" t="s">
        <v>326</v>
      </c>
      <c r="F4105" t="s">
        <v>352</v>
      </c>
      <c r="G4105" s="5">
        <v>1018</v>
      </c>
    </row>
    <row r="4106" spans="1:7" x14ac:dyDescent="0.2">
      <c r="A4106" t="s">
        <v>789</v>
      </c>
      <c r="B4106" t="s">
        <v>790</v>
      </c>
      <c r="C4106" t="s">
        <v>791</v>
      </c>
      <c r="D4106" t="str">
        <f t="shared" si="64"/>
        <v>10</v>
      </c>
      <c r="E4106" t="s">
        <v>326</v>
      </c>
      <c r="F4106" t="s">
        <v>455</v>
      </c>
      <c r="G4106" s="5">
        <v>49</v>
      </c>
    </row>
    <row r="4107" spans="1:7" x14ac:dyDescent="0.2">
      <c r="A4107" t="s">
        <v>789</v>
      </c>
      <c r="B4107" t="s">
        <v>790</v>
      </c>
      <c r="C4107" t="s">
        <v>791</v>
      </c>
      <c r="D4107" t="str">
        <f t="shared" si="64"/>
        <v>11</v>
      </c>
      <c r="E4107" t="s">
        <v>344</v>
      </c>
      <c r="F4107" t="s">
        <v>792</v>
      </c>
      <c r="G4107" s="5">
        <v>10</v>
      </c>
    </row>
    <row r="4108" spans="1:7" x14ac:dyDescent="0.2">
      <c r="A4108" t="s">
        <v>789</v>
      </c>
      <c r="B4108" t="s">
        <v>790</v>
      </c>
      <c r="C4108" t="s">
        <v>791</v>
      </c>
      <c r="D4108" t="str">
        <f t="shared" si="64"/>
        <v>11</v>
      </c>
      <c r="E4108" t="s">
        <v>405</v>
      </c>
      <c r="F4108" t="s">
        <v>454</v>
      </c>
      <c r="G4108" s="5">
        <v>20</v>
      </c>
    </row>
    <row r="4109" spans="1:7" x14ac:dyDescent="0.2">
      <c r="A4109" t="s">
        <v>789</v>
      </c>
      <c r="B4109" t="s">
        <v>790</v>
      </c>
      <c r="C4109" t="s">
        <v>791</v>
      </c>
      <c r="D4109" t="str">
        <f t="shared" si="64"/>
        <v>11</v>
      </c>
      <c r="E4109" t="s">
        <v>405</v>
      </c>
      <c r="F4109" t="s">
        <v>352</v>
      </c>
      <c r="G4109" s="5">
        <v>10</v>
      </c>
    </row>
    <row r="4110" spans="1:7" x14ac:dyDescent="0.2">
      <c r="A4110" t="s">
        <v>789</v>
      </c>
      <c r="B4110" t="s">
        <v>790</v>
      </c>
      <c r="C4110" t="s">
        <v>791</v>
      </c>
      <c r="D4110" t="str">
        <f t="shared" si="64"/>
        <v>11</v>
      </c>
      <c r="E4110" t="s">
        <v>360</v>
      </c>
      <c r="F4110" t="s">
        <v>454</v>
      </c>
      <c r="G4110" s="5">
        <v>10</v>
      </c>
    </row>
    <row r="4111" spans="1:7" x14ac:dyDescent="0.2">
      <c r="A4111" t="s">
        <v>789</v>
      </c>
      <c r="B4111" t="s">
        <v>790</v>
      </c>
      <c r="C4111" t="s">
        <v>791</v>
      </c>
      <c r="D4111" t="str">
        <f t="shared" si="64"/>
        <v>11</v>
      </c>
      <c r="E4111" t="s">
        <v>427</v>
      </c>
      <c r="F4111" t="s">
        <v>352</v>
      </c>
      <c r="G4111" s="5">
        <v>10</v>
      </c>
    </row>
    <row r="4112" spans="1:7" x14ac:dyDescent="0.2">
      <c r="A4112" t="s">
        <v>789</v>
      </c>
      <c r="B4112" t="s">
        <v>790</v>
      </c>
      <c r="C4112" t="s">
        <v>791</v>
      </c>
      <c r="D4112" t="str">
        <f t="shared" si="64"/>
        <v>11</v>
      </c>
      <c r="E4112" t="s">
        <v>329</v>
      </c>
      <c r="F4112" t="s">
        <v>352</v>
      </c>
      <c r="G4112" s="5">
        <v>10</v>
      </c>
    </row>
    <row r="4113" spans="1:7" x14ac:dyDescent="0.2">
      <c r="A4113" t="s">
        <v>789</v>
      </c>
      <c r="B4113" t="s">
        <v>790</v>
      </c>
      <c r="C4113" t="s">
        <v>791</v>
      </c>
      <c r="D4113" t="str">
        <f t="shared" si="64"/>
        <v>11</v>
      </c>
      <c r="E4113" t="s">
        <v>330</v>
      </c>
      <c r="F4113" t="s">
        <v>454</v>
      </c>
      <c r="G4113" s="5">
        <v>10</v>
      </c>
    </row>
    <row r="4114" spans="1:7" x14ac:dyDescent="0.2">
      <c r="A4114" t="s">
        <v>789</v>
      </c>
      <c r="B4114" t="s">
        <v>790</v>
      </c>
      <c r="C4114" t="s">
        <v>791</v>
      </c>
      <c r="D4114" t="str">
        <f t="shared" si="64"/>
        <v>11</v>
      </c>
      <c r="E4114" t="s">
        <v>330</v>
      </c>
      <c r="F4114" t="s">
        <v>352</v>
      </c>
      <c r="G4114" s="5">
        <v>10</v>
      </c>
    </row>
    <row r="4115" spans="1:7" x14ac:dyDescent="0.2">
      <c r="A4115" t="s">
        <v>789</v>
      </c>
      <c r="B4115" t="s">
        <v>790</v>
      </c>
      <c r="C4115" t="s">
        <v>791</v>
      </c>
      <c r="D4115" t="str">
        <f t="shared" si="64"/>
        <v>11</v>
      </c>
      <c r="E4115" t="s">
        <v>331</v>
      </c>
      <c r="F4115" t="s">
        <v>352</v>
      </c>
      <c r="G4115" s="5">
        <v>20</v>
      </c>
    </row>
    <row r="4116" spans="1:7" x14ac:dyDescent="0.2">
      <c r="A4116" t="s">
        <v>789</v>
      </c>
      <c r="B4116" t="s">
        <v>790</v>
      </c>
      <c r="C4116" t="s">
        <v>791</v>
      </c>
      <c r="D4116" t="str">
        <f t="shared" si="64"/>
        <v>11</v>
      </c>
      <c r="E4116" t="s">
        <v>332</v>
      </c>
      <c r="F4116" t="s">
        <v>352</v>
      </c>
      <c r="G4116" s="5">
        <v>10</v>
      </c>
    </row>
    <row r="4117" spans="1:7" x14ac:dyDescent="0.2">
      <c r="A4117" t="s">
        <v>789</v>
      </c>
      <c r="B4117" t="s">
        <v>790</v>
      </c>
      <c r="C4117" t="s">
        <v>791</v>
      </c>
      <c r="D4117" t="str">
        <f t="shared" si="64"/>
        <v>11</v>
      </c>
      <c r="E4117" t="s">
        <v>571</v>
      </c>
      <c r="F4117" t="s">
        <v>352</v>
      </c>
      <c r="G4117" s="5">
        <v>70</v>
      </c>
    </row>
    <row r="4118" spans="1:7" x14ac:dyDescent="0.2">
      <c r="A4118" t="s">
        <v>789</v>
      </c>
      <c r="B4118" t="s">
        <v>790</v>
      </c>
      <c r="C4118" t="s">
        <v>791</v>
      </c>
      <c r="D4118" t="str">
        <f t="shared" si="64"/>
        <v>11</v>
      </c>
      <c r="E4118" t="s">
        <v>334</v>
      </c>
      <c r="F4118" t="s">
        <v>352</v>
      </c>
      <c r="G4118" s="5">
        <v>60</v>
      </c>
    </row>
    <row r="4119" spans="1:7" x14ac:dyDescent="0.2">
      <c r="A4119" t="s">
        <v>789</v>
      </c>
      <c r="B4119" t="s">
        <v>790</v>
      </c>
      <c r="C4119" t="s">
        <v>791</v>
      </c>
      <c r="D4119" t="str">
        <f t="shared" si="64"/>
        <v>11</v>
      </c>
      <c r="E4119" t="s">
        <v>499</v>
      </c>
      <c r="F4119" t="s">
        <v>352</v>
      </c>
      <c r="G4119" s="5">
        <v>3210</v>
      </c>
    </row>
    <row r="4120" spans="1:7" x14ac:dyDescent="0.2">
      <c r="A4120" t="s">
        <v>789</v>
      </c>
      <c r="B4120" t="s">
        <v>790</v>
      </c>
      <c r="C4120" t="s">
        <v>791</v>
      </c>
      <c r="D4120" t="str">
        <f t="shared" si="64"/>
        <v>11</v>
      </c>
      <c r="E4120" t="s">
        <v>347</v>
      </c>
      <c r="F4120" t="s">
        <v>352</v>
      </c>
      <c r="G4120" s="5">
        <v>100</v>
      </c>
    </row>
    <row r="4121" spans="1:7" x14ac:dyDescent="0.2">
      <c r="A4121" t="s">
        <v>789</v>
      </c>
      <c r="B4121" t="s">
        <v>790</v>
      </c>
      <c r="C4121" t="s">
        <v>791</v>
      </c>
      <c r="D4121" t="str">
        <f t="shared" si="64"/>
        <v>11</v>
      </c>
      <c r="E4121" t="s">
        <v>335</v>
      </c>
      <c r="F4121" t="s">
        <v>792</v>
      </c>
      <c r="G4121" s="5">
        <v>410</v>
      </c>
    </row>
    <row r="4122" spans="1:7" x14ac:dyDescent="0.2">
      <c r="A4122" t="s">
        <v>789</v>
      </c>
      <c r="B4122" t="s">
        <v>790</v>
      </c>
      <c r="C4122" t="s">
        <v>791</v>
      </c>
      <c r="D4122" t="str">
        <f t="shared" si="64"/>
        <v>11</v>
      </c>
      <c r="E4122" t="s">
        <v>335</v>
      </c>
      <c r="F4122" t="s">
        <v>352</v>
      </c>
      <c r="G4122" s="5">
        <v>30</v>
      </c>
    </row>
    <row r="4123" spans="1:7" x14ac:dyDescent="0.2">
      <c r="A4123" t="s">
        <v>789</v>
      </c>
      <c r="B4123" t="s">
        <v>790</v>
      </c>
      <c r="C4123" t="s">
        <v>791</v>
      </c>
      <c r="D4123" t="str">
        <f t="shared" si="64"/>
        <v>12</v>
      </c>
      <c r="E4123" t="s">
        <v>336</v>
      </c>
      <c r="F4123" t="s">
        <v>792</v>
      </c>
      <c r="G4123" s="5">
        <v>10</v>
      </c>
    </row>
    <row r="4124" spans="1:7" x14ac:dyDescent="0.2">
      <c r="A4124" t="s">
        <v>789</v>
      </c>
      <c r="B4124" t="s">
        <v>790</v>
      </c>
      <c r="C4124" t="s">
        <v>791</v>
      </c>
      <c r="D4124" t="str">
        <f t="shared" si="64"/>
        <v>12</v>
      </c>
      <c r="E4124" t="s">
        <v>336</v>
      </c>
      <c r="F4124" t="s">
        <v>352</v>
      </c>
      <c r="G4124" s="5">
        <v>90</v>
      </c>
    </row>
    <row r="4125" spans="1:7" x14ac:dyDescent="0.2">
      <c r="A4125" t="s">
        <v>789</v>
      </c>
      <c r="B4125" t="s">
        <v>790</v>
      </c>
      <c r="C4125" t="s">
        <v>791</v>
      </c>
      <c r="D4125" t="str">
        <f t="shared" si="64"/>
        <v>12</v>
      </c>
      <c r="E4125" t="s">
        <v>503</v>
      </c>
      <c r="F4125" t="s">
        <v>454</v>
      </c>
      <c r="G4125" s="5">
        <v>10</v>
      </c>
    </row>
    <row r="4126" spans="1:7" x14ac:dyDescent="0.2">
      <c r="A4126" t="s">
        <v>789</v>
      </c>
      <c r="B4126" t="s">
        <v>790</v>
      </c>
      <c r="C4126" t="s">
        <v>791</v>
      </c>
      <c r="D4126" t="str">
        <f t="shared" si="64"/>
        <v>12</v>
      </c>
      <c r="E4126" t="s">
        <v>503</v>
      </c>
      <c r="F4126" t="s">
        <v>352</v>
      </c>
      <c r="G4126" s="5">
        <v>10</v>
      </c>
    </row>
    <row r="4127" spans="1:7" x14ac:dyDescent="0.2">
      <c r="A4127" t="s">
        <v>789</v>
      </c>
      <c r="B4127" t="s">
        <v>790</v>
      </c>
      <c r="C4127" t="s">
        <v>791</v>
      </c>
      <c r="D4127" t="str">
        <f t="shared" si="64"/>
        <v>12</v>
      </c>
      <c r="E4127" t="s">
        <v>401</v>
      </c>
      <c r="F4127" t="s">
        <v>792</v>
      </c>
      <c r="G4127" s="5">
        <v>20</v>
      </c>
    </row>
    <row r="4128" spans="1:7" x14ac:dyDescent="0.2">
      <c r="A4128" t="s">
        <v>789</v>
      </c>
      <c r="B4128" t="s">
        <v>790</v>
      </c>
      <c r="C4128" t="s">
        <v>791</v>
      </c>
      <c r="D4128" t="str">
        <f t="shared" si="64"/>
        <v>12</v>
      </c>
      <c r="E4128" t="s">
        <v>401</v>
      </c>
      <c r="F4128" t="s">
        <v>454</v>
      </c>
      <c r="G4128" s="5">
        <v>20</v>
      </c>
    </row>
    <row r="4129" spans="1:7" x14ac:dyDescent="0.2">
      <c r="A4129" t="s">
        <v>789</v>
      </c>
      <c r="B4129" t="s">
        <v>790</v>
      </c>
      <c r="C4129" t="s">
        <v>791</v>
      </c>
      <c r="D4129" t="str">
        <f t="shared" si="64"/>
        <v>12</v>
      </c>
      <c r="E4129" t="s">
        <v>361</v>
      </c>
      <c r="F4129" t="s">
        <v>792</v>
      </c>
      <c r="G4129" s="5">
        <v>30</v>
      </c>
    </row>
    <row r="4130" spans="1:7" x14ac:dyDescent="0.2">
      <c r="A4130" t="s">
        <v>789</v>
      </c>
      <c r="B4130" t="s">
        <v>790</v>
      </c>
      <c r="C4130" t="s">
        <v>791</v>
      </c>
      <c r="D4130" t="str">
        <f t="shared" si="64"/>
        <v>14</v>
      </c>
      <c r="E4130" t="s">
        <v>337</v>
      </c>
      <c r="F4130" t="s">
        <v>792</v>
      </c>
      <c r="G4130" s="5">
        <v>950</v>
      </c>
    </row>
    <row r="4131" spans="1:7" x14ac:dyDescent="0.2">
      <c r="A4131" t="s">
        <v>789</v>
      </c>
      <c r="B4131" t="s">
        <v>790</v>
      </c>
      <c r="C4131" t="s">
        <v>791</v>
      </c>
      <c r="D4131" t="str">
        <f t="shared" si="64"/>
        <v>14</v>
      </c>
      <c r="E4131" t="s">
        <v>362</v>
      </c>
      <c r="F4131" t="s">
        <v>468</v>
      </c>
      <c r="G4131" s="5">
        <v>-3</v>
      </c>
    </row>
    <row r="4132" spans="1:7" x14ac:dyDescent="0.2">
      <c r="A4132" t="s">
        <v>789</v>
      </c>
      <c r="B4132" t="s">
        <v>790</v>
      </c>
      <c r="C4132" t="s">
        <v>791</v>
      </c>
      <c r="D4132" t="str">
        <f t="shared" si="64"/>
        <v>16</v>
      </c>
      <c r="E4132" t="s">
        <v>567</v>
      </c>
      <c r="F4132" t="s">
        <v>352</v>
      </c>
      <c r="G4132" s="5">
        <v>-40</v>
      </c>
    </row>
    <row r="4133" spans="1:7" x14ac:dyDescent="0.2">
      <c r="A4133" t="s">
        <v>789</v>
      </c>
      <c r="B4133" t="s">
        <v>790</v>
      </c>
      <c r="C4133" t="s">
        <v>791</v>
      </c>
      <c r="D4133" t="str">
        <f t="shared" si="64"/>
        <v>16</v>
      </c>
      <c r="E4133" t="s">
        <v>567</v>
      </c>
      <c r="F4133" t="s">
        <v>457</v>
      </c>
      <c r="G4133" s="5">
        <v>-10</v>
      </c>
    </row>
    <row r="4134" spans="1:7" x14ac:dyDescent="0.2">
      <c r="A4134" t="s">
        <v>789</v>
      </c>
      <c r="B4134" t="s">
        <v>790</v>
      </c>
      <c r="C4134" t="s">
        <v>791</v>
      </c>
      <c r="D4134" t="str">
        <f t="shared" si="64"/>
        <v>16</v>
      </c>
      <c r="E4134" t="s">
        <v>567</v>
      </c>
      <c r="F4134" t="s">
        <v>418</v>
      </c>
      <c r="G4134" s="5">
        <v>-60</v>
      </c>
    </row>
    <row r="4135" spans="1:7" x14ac:dyDescent="0.2">
      <c r="A4135" t="s">
        <v>789</v>
      </c>
      <c r="B4135" t="s">
        <v>790</v>
      </c>
      <c r="C4135" t="s">
        <v>791</v>
      </c>
      <c r="D4135" t="str">
        <f t="shared" si="64"/>
        <v>16</v>
      </c>
      <c r="E4135" t="s">
        <v>567</v>
      </c>
      <c r="F4135" t="s">
        <v>468</v>
      </c>
      <c r="G4135" s="5">
        <v>-560</v>
      </c>
    </row>
    <row r="4136" spans="1:7" x14ac:dyDescent="0.2">
      <c r="A4136" t="s">
        <v>789</v>
      </c>
      <c r="B4136" t="s">
        <v>790</v>
      </c>
      <c r="C4136" t="s">
        <v>791</v>
      </c>
      <c r="D4136" t="str">
        <f t="shared" si="64"/>
        <v>16</v>
      </c>
      <c r="E4136" t="s">
        <v>731</v>
      </c>
      <c r="F4136" t="s">
        <v>792</v>
      </c>
      <c r="G4136" s="5">
        <v>-340</v>
      </c>
    </row>
    <row r="4137" spans="1:7" x14ac:dyDescent="0.2">
      <c r="A4137" t="s">
        <v>789</v>
      </c>
      <c r="B4137" t="s">
        <v>790</v>
      </c>
      <c r="C4137" t="s">
        <v>791</v>
      </c>
      <c r="D4137" t="str">
        <f t="shared" si="64"/>
        <v>16</v>
      </c>
      <c r="E4137" t="s">
        <v>731</v>
      </c>
      <c r="F4137" t="s">
        <v>454</v>
      </c>
      <c r="G4137" s="5">
        <v>110</v>
      </c>
    </row>
    <row r="4138" spans="1:7" x14ac:dyDescent="0.2">
      <c r="A4138" t="s">
        <v>789</v>
      </c>
      <c r="B4138" t="s">
        <v>790</v>
      </c>
      <c r="C4138" t="s">
        <v>791</v>
      </c>
      <c r="D4138" t="str">
        <f t="shared" si="64"/>
        <v>16</v>
      </c>
      <c r="E4138" t="s">
        <v>731</v>
      </c>
      <c r="F4138" t="s">
        <v>352</v>
      </c>
      <c r="G4138" s="5">
        <v>-4130</v>
      </c>
    </row>
    <row r="4139" spans="1:7" x14ac:dyDescent="0.2">
      <c r="A4139" t="s">
        <v>789</v>
      </c>
      <c r="B4139" t="s">
        <v>790</v>
      </c>
      <c r="C4139" t="s">
        <v>791</v>
      </c>
      <c r="D4139" t="str">
        <f t="shared" si="64"/>
        <v>16</v>
      </c>
      <c r="E4139" t="s">
        <v>731</v>
      </c>
      <c r="F4139" t="s">
        <v>412</v>
      </c>
      <c r="G4139" s="5">
        <v>-10</v>
      </c>
    </row>
    <row r="4140" spans="1:7" x14ac:dyDescent="0.2">
      <c r="A4140" t="s">
        <v>789</v>
      </c>
      <c r="B4140" t="s">
        <v>790</v>
      </c>
      <c r="C4140" t="s">
        <v>791</v>
      </c>
      <c r="D4140" t="str">
        <f t="shared" si="64"/>
        <v>16</v>
      </c>
      <c r="E4140" t="s">
        <v>731</v>
      </c>
      <c r="F4140" t="s">
        <v>455</v>
      </c>
      <c r="G4140" s="5">
        <v>-290</v>
      </c>
    </row>
    <row r="4141" spans="1:7" x14ac:dyDescent="0.2">
      <c r="A4141" t="s">
        <v>789</v>
      </c>
      <c r="B4141" t="s">
        <v>790</v>
      </c>
      <c r="C4141" t="s">
        <v>791</v>
      </c>
      <c r="D4141" t="str">
        <f t="shared" si="64"/>
        <v>16</v>
      </c>
      <c r="E4141" t="s">
        <v>731</v>
      </c>
      <c r="F4141" t="s">
        <v>418</v>
      </c>
      <c r="G4141" s="5">
        <v>-60</v>
      </c>
    </row>
    <row r="4142" spans="1:7" x14ac:dyDescent="0.2">
      <c r="A4142" t="s">
        <v>789</v>
      </c>
      <c r="B4142" t="s">
        <v>790</v>
      </c>
      <c r="C4142" t="s">
        <v>791</v>
      </c>
      <c r="D4142" t="str">
        <f t="shared" si="64"/>
        <v>16</v>
      </c>
      <c r="E4142" t="s">
        <v>351</v>
      </c>
      <c r="F4142" t="s">
        <v>352</v>
      </c>
      <c r="G4142" s="5">
        <v>-80</v>
      </c>
    </row>
    <row r="4143" spans="1:7" x14ac:dyDescent="0.2">
      <c r="A4143" t="s">
        <v>789</v>
      </c>
      <c r="B4143" t="s">
        <v>790</v>
      </c>
      <c r="C4143" t="s">
        <v>791</v>
      </c>
      <c r="D4143" t="str">
        <f t="shared" si="64"/>
        <v>17</v>
      </c>
      <c r="E4143" t="s">
        <v>339</v>
      </c>
      <c r="F4143" t="s">
        <v>792</v>
      </c>
      <c r="G4143" s="5">
        <v>-950</v>
      </c>
    </row>
    <row r="4144" spans="1:7" x14ac:dyDescent="0.2">
      <c r="A4144" t="s">
        <v>789</v>
      </c>
      <c r="B4144" t="s">
        <v>790</v>
      </c>
      <c r="C4144" t="s">
        <v>793</v>
      </c>
      <c r="D4144" t="str">
        <f t="shared" si="64"/>
        <v>10</v>
      </c>
      <c r="E4144" t="s">
        <v>320</v>
      </c>
      <c r="F4144" t="s">
        <v>792</v>
      </c>
      <c r="G4144" s="5">
        <v>446</v>
      </c>
    </row>
    <row r="4145" spans="1:7" x14ac:dyDescent="0.2">
      <c r="A4145" t="s">
        <v>789</v>
      </c>
      <c r="B4145" t="s">
        <v>790</v>
      </c>
      <c r="C4145" t="s">
        <v>793</v>
      </c>
      <c r="D4145" t="str">
        <f t="shared" si="64"/>
        <v>10</v>
      </c>
      <c r="E4145" t="s">
        <v>320</v>
      </c>
      <c r="F4145" t="s">
        <v>455</v>
      </c>
      <c r="G4145" s="5">
        <v>18</v>
      </c>
    </row>
    <row r="4146" spans="1:7" x14ac:dyDescent="0.2">
      <c r="A4146" t="s">
        <v>789</v>
      </c>
      <c r="B4146" t="s">
        <v>790</v>
      </c>
      <c r="C4146" t="s">
        <v>793</v>
      </c>
      <c r="D4146" t="str">
        <f t="shared" si="64"/>
        <v>10</v>
      </c>
      <c r="E4146" t="s">
        <v>320</v>
      </c>
      <c r="F4146" t="s">
        <v>413</v>
      </c>
      <c r="G4146" s="5">
        <v>231</v>
      </c>
    </row>
    <row r="4147" spans="1:7" x14ac:dyDescent="0.2">
      <c r="A4147" t="s">
        <v>789</v>
      </c>
      <c r="B4147" t="s">
        <v>790</v>
      </c>
      <c r="C4147" t="s">
        <v>793</v>
      </c>
      <c r="D4147" t="str">
        <f t="shared" si="64"/>
        <v>10</v>
      </c>
      <c r="E4147" t="s">
        <v>320</v>
      </c>
      <c r="F4147" t="s">
        <v>464</v>
      </c>
      <c r="G4147" s="5">
        <v>193</v>
      </c>
    </row>
    <row r="4148" spans="1:7" x14ac:dyDescent="0.2">
      <c r="A4148" t="s">
        <v>789</v>
      </c>
      <c r="B4148" t="s">
        <v>790</v>
      </c>
      <c r="C4148" t="s">
        <v>793</v>
      </c>
      <c r="D4148" t="str">
        <f t="shared" si="64"/>
        <v>10</v>
      </c>
      <c r="E4148" t="s">
        <v>486</v>
      </c>
      <c r="F4148" t="s">
        <v>454</v>
      </c>
      <c r="G4148" s="5">
        <v>2</v>
      </c>
    </row>
    <row r="4149" spans="1:7" x14ac:dyDescent="0.2">
      <c r="A4149" t="s">
        <v>789</v>
      </c>
      <c r="B4149" t="s">
        <v>790</v>
      </c>
      <c r="C4149" t="s">
        <v>793</v>
      </c>
      <c r="D4149" t="str">
        <f t="shared" si="64"/>
        <v>10</v>
      </c>
      <c r="E4149" t="s">
        <v>486</v>
      </c>
      <c r="F4149" t="s">
        <v>455</v>
      </c>
      <c r="G4149" s="5">
        <v>27</v>
      </c>
    </row>
    <row r="4150" spans="1:7" x14ac:dyDescent="0.2">
      <c r="A4150" t="s">
        <v>789</v>
      </c>
      <c r="B4150" t="s">
        <v>790</v>
      </c>
      <c r="C4150" t="s">
        <v>793</v>
      </c>
      <c r="D4150" t="str">
        <f t="shared" si="64"/>
        <v>10</v>
      </c>
      <c r="E4150" t="s">
        <v>486</v>
      </c>
      <c r="F4150" t="s">
        <v>413</v>
      </c>
      <c r="G4150" s="5">
        <v>476</v>
      </c>
    </row>
    <row r="4151" spans="1:7" x14ac:dyDescent="0.2">
      <c r="A4151" t="s">
        <v>789</v>
      </c>
      <c r="B4151" t="s">
        <v>790</v>
      </c>
      <c r="C4151" t="s">
        <v>793</v>
      </c>
      <c r="D4151" t="str">
        <f t="shared" si="64"/>
        <v>10</v>
      </c>
      <c r="E4151" t="s">
        <v>486</v>
      </c>
      <c r="F4151" t="s">
        <v>456</v>
      </c>
      <c r="G4151" s="5">
        <v>1</v>
      </c>
    </row>
    <row r="4152" spans="1:7" x14ac:dyDescent="0.2">
      <c r="A4152" t="s">
        <v>789</v>
      </c>
      <c r="B4152" t="s">
        <v>790</v>
      </c>
      <c r="C4152" t="s">
        <v>793</v>
      </c>
      <c r="D4152" t="str">
        <f t="shared" si="64"/>
        <v>10</v>
      </c>
      <c r="E4152" t="s">
        <v>486</v>
      </c>
      <c r="F4152" t="s">
        <v>457</v>
      </c>
      <c r="G4152" s="5">
        <v>50</v>
      </c>
    </row>
    <row r="4153" spans="1:7" x14ac:dyDescent="0.2">
      <c r="A4153" t="s">
        <v>789</v>
      </c>
      <c r="B4153" t="s">
        <v>790</v>
      </c>
      <c r="C4153" t="s">
        <v>793</v>
      </c>
      <c r="D4153" t="str">
        <f t="shared" si="64"/>
        <v>10</v>
      </c>
      <c r="E4153" t="s">
        <v>486</v>
      </c>
      <c r="F4153" t="s">
        <v>378</v>
      </c>
      <c r="G4153" s="5">
        <v>42</v>
      </c>
    </row>
    <row r="4154" spans="1:7" x14ac:dyDescent="0.2">
      <c r="A4154" t="s">
        <v>789</v>
      </c>
      <c r="B4154" t="s">
        <v>790</v>
      </c>
      <c r="C4154" t="s">
        <v>793</v>
      </c>
      <c r="D4154" t="str">
        <f t="shared" si="64"/>
        <v>10</v>
      </c>
      <c r="E4154" t="s">
        <v>486</v>
      </c>
      <c r="F4154" t="s">
        <v>463</v>
      </c>
      <c r="G4154" s="5">
        <v>2</v>
      </c>
    </row>
    <row r="4155" spans="1:7" x14ac:dyDescent="0.2">
      <c r="A4155" t="s">
        <v>789</v>
      </c>
      <c r="B4155" t="s">
        <v>790</v>
      </c>
      <c r="C4155" t="s">
        <v>793</v>
      </c>
      <c r="D4155" t="str">
        <f t="shared" si="64"/>
        <v>10</v>
      </c>
      <c r="E4155" t="s">
        <v>486</v>
      </c>
      <c r="F4155" t="s">
        <v>464</v>
      </c>
      <c r="G4155" s="5">
        <v>40</v>
      </c>
    </row>
    <row r="4156" spans="1:7" x14ac:dyDescent="0.2">
      <c r="A4156" t="s">
        <v>789</v>
      </c>
      <c r="B4156" t="s">
        <v>790</v>
      </c>
      <c r="C4156" t="s">
        <v>793</v>
      </c>
      <c r="D4156" t="str">
        <f t="shared" si="64"/>
        <v>10</v>
      </c>
      <c r="E4156" t="s">
        <v>403</v>
      </c>
      <c r="F4156" t="s">
        <v>454</v>
      </c>
      <c r="G4156" s="5">
        <v>16</v>
      </c>
    </row>
    <row r="4157" spans="1:7" x14ac:dyDescent="0.2">
      <c r="A4157" t="s">
        <v>789</v>
      </c>
      <c r="B4157" t="s">
        <v>790</v>
      </c>
      <c r="C4157" t="s">
        <v>793</v>
      </c>
      <c r="D4157" t="str">
        <f t="shared" si="64"/>
        <v>10</v>
      </c>
      <c r="E4157" t="s">
        <v>403</v>
      </c>
      <c r="F4157" t="s">
        <v>455</v>
      </c>
      <c r="G4157" s="5">
        <v>97</v>
      </c>
    </row>
    <row r="4158" spans="1:7" x14ac:dyDescent="0.2">
      <c r="A4158" t="s">
        <v>789</v>
      </c>
      <c r="B4158" t="s">
        <v>790</v>
      </c>
      <c r="C4158" t="s">
        <v>793</v>
      </c>
      <c r="D4158" t="str">
        <f t="shared" si="64"/>
        <v>10</v>
      </c>
      <c r="E4158" t="s">
        <v>403</v>
      </c>
      <c r="F4158" t="s">
        <v>413</v>
      </c>
      <c r="G4158" s="5">
        <v>124</v>
      </c>
    </row>
    <row r="4159" spans="1:7" x14ac:dyDescent="0.2">
      <c r="A4159" t="s">
        <v>789</v>
      </c>
      <c r="B4159" t="s">
        <v>790</v>
      </c>
      <c r="C4159" t="s">
        <v>793</v>
      </c>
      <c r="D4159" t="str">
        <f t="shared" si="64"/>
        <v>10</v>
      </c>
      <c r="E4159" t="s">
        <v>403</v>
      </c>
      <c r="F4159" t="s">
        <v>374</v>
      </c>
      <c r="G4159" s="5">
        <v>1</v>
      </c>
    </row>
    <row r="4160" spans="1:7" x14ac:dyDescent="0.2">
      <c r="A4160" t="s">
        <v>789</v>
      </c>
      <c r="B4160" t="s">
        <v>790</v>
      </c>
      <c r="C4160" t="s">
        <v>793</v>
      </c>
      <c r="D4160" t="str">
        <f t="shared" si="64"/>
        <v>10</v>
      </c>
      <c r="E4160" t="s">
        <v>403</v>
      </c>
      <c r="F4160" t="s">
        <v>457</v>
      </c>
      <c r="G4160" s="5">
        <v>6</v>
      </c>
    </row>
    <row r="4161" spans="1:7" x14ac:dyDescent="0.2">
      <c r="A4161" t="s">
        <v>789</v>
      </c>
      <c r="B4161" t="s">
        <v>790</v>
      </c>
      <c r="C4161" t="s">
        <v>793</v>
      </c>
      <c r="D4161" t="str">
        <f t="shared" si="64"/>
        <v>10</v>
      </c>
      <c r="E4161" t="s">
        <v>403</v>
      </c>
      <c r="F4161" t="s">
        <v>378</v>
      </c>
      <c r="G4161" s="5">
        <v>28</v>
      </c>
    </row>
    <row r="4162" spans="1:7" x14ac:dyDescent="0.2">
      <c r="A4162" t="s">
        <v>789</v>
      </c>
      <c r="B4162" t="s">
        <v>790</v>
      </c>
      <c r="C4162" t="s">
        <v>793</v>
      </c>
      <c r="D4162" t="str">
        <f t="shared" si="64"/>
        <v>10</v>
      </c>
      <c r="E4162" t="s">
        <v>403</v>
      </c>
      <c r="F4162" t="s">
        <v>418</v>
      </c>
      <c r="G4162" s="5">
        <v>5</v>
      </c>
    </row>
    <row r="4163" spans="1:7" x14ac:dyDescent="0.2">
      <c r="A4163" t="s">
        <v>789</v>
      </c>
      <c r="B4163" t="s">
        <v>790</v>
      </c>
      <c r="C4163" t="s">
        <v>793</v>
      </c>
      <c r="D4163" t="str">
        <f t="shared" ref="D4163:D4226" si="65">LEFT(E4163,2)</f>
        <v>10</v>
      </c>
      <c r="E4163" t="s">
        <v>403</v>
      </c>
      <c r="F4163" t="s">
        <v>463</v>
      </c>
      <c r="G4163" s="5">
        <v>27</v>
      </c>
    </row>
    <row r="4164" spans="1:7" x14ac:dyDescent="0.2">
      <c r="A4164" t="s">
        <v>789</v>
      </c>
      <c r="B4164" t="s">
        <v>790</v>
      </c>
      <c r="C4164" t="s">
        <v>793</v>
      </c>
      <c r="D4164" t="str">
        <f t="shared" si="65"/>
        <v>10</v>
      </c>
      <c r="E4164" t="s">
        <v>403</v>
      </c>
      <c r="F4164" t="s">
        <v>428</v>
      </c>
      <c r="G4164" s="5">
        <v>5</v>
      </c>
    </row>
    <row r="4165" spans="1:7" x14ac:dyDescent="0.2">
      <c r="A4165" t="s">
        <v>789</v>
      </c>
      <c r="B4165" t="s">
        <v>790</v>
      </c>
      <c r="C4165" t="s">
        <v>793</v>
      </c>
      <c r="D4165" t="str">
        <f t="shared" si="65"/>
        <v>10</v>
      </c>
      <c r="E4165" t="s">
        <v>403</v>
      </c>
      <c r="F4165" t="s">
        <v>464</v>
      </c>
      <c r="G4165" s="5">
        <v>14</v>
      </c>
    </row>
    <row r="4166" spans="1:7" x14ac:dyDescent="0.2">
      <c r="A4166" t="s">
        <v>789</v>
      </c>
      <c r="B4166" t="s">
        <v>790</v>
      </c>
      <c r="C4166" t="s">
        <v>793</v>
      </c>
      <c r="D4166" t="str">
        <f t="shared" si="65"/>
        <v>10</v>
      </c>
      <c r="E4166" t="s">
        <v>403</v>
      </c>
      <c r="F4166" t="s">
        <v>794</v>
      </c>
      <c r="G4166" s="5">
        <v>6</v>
      </c>
    </row>
    <row r="4167" spans="1:7" x14ac:dyDescent="0.2">
      <c r="A4167" t="s">
        <v>789</v>
      </c>
      <c r="B4167" t="s">
        <v>790</v>
      </c>
      <c r="C4167" t="s">
        <v>793</v>
      </c>
      <c r="D4167" t="str">
        <f t="shared" si="65"/>
        <v>10</v>
      </c>
      <c r="E4167" t="s">
        <v>524</v>
      </c>
      <c r="F4167" t="s">
        <v>455</v>
      </c>
      <c r="G4167" s="5">
        <v>13</v>
      </c>
    </row>
    <row r="4168" spans="1:7" x14ac:dyDescent="0.2">
      <c r="A4168" t="s">
        <v>789</v>
      </c>
      <c r="B4168" t="s">
        <v>790</v>
      </c>
      <c r="C4168" t="s">
        <v>793</v>
      </c>
      <c r="D4168" t="str">
        <f t="shared" si="65"/>
        <v>10</v>
      </c>
      <c r="E4168" t="s">
        <v>524</v>
      </c>
      <c r="F4168" t="s">
        <v>413</v>
      </c>
      <c r="G4168" s="5">
        <v>222</v>
      </c>
    </row>
    <row r="4169" spans="1:7" x14ac:dyDescent="0.2">
      <c r="A4169" t="s">
        <v>789</v>
      </c>
      <c r="B4169" t="s">
        <v>790</v>
      </c>
      <c r="C4169" t="s">
        <v>793</v>
      </c>
      <c r="D4169" t="str">
        <f t="shared" si="65"/>
        <v>10</v>
      </c>
      <c r="E4169" t="s">
        <v>524</v>
      </c>
      <c r="F4169" t="s">
        <v>378</v>
      </c>
      <c r="G4169" s="5">
        <v>5</v>
      </c>
    </row>
    <row r="4170" spans="1:7" x14ac:dyDescent="0.2">
      <c r="A4170" t="s">
        <v>789</v>
      </c>
      <c r="B4170" t="s">
        <v>790</v>
      </c>
      <c r="C4170" t="s">
        <v>793</v>
      </c>
      <c r="D4170" t="str">
        <f t="shared" si="65"/>
        <v>10</v>
      </c>
      <c r="E4170" t="s">
        <v>524</v>
      </c>
      <c r="F4170" t="s">
        <v>418</v>
      </c>
      <c r="G4170" s="5">
        <v>1</v>
      </c>
    </row>
    <row r="4171" spans="1:7" x14ac:dyDescent="0.2">
      <c r="A4171" t="s">
        <v>789</v>
      </c>
      <c r="B4171" t="s">
        <v>790</v>
      </c>
      <c r="C4171" t="s">
        <v>793</v>
      </c>
      <c r="D4171" t="str">
        <f t="shared" si="65"/>
        <v>10</v>
      </c>
      <c r="E4171" t="s">
        <v>524</v>
      </c>
      <c r="F4171" t="s">
        <v>464</v>
      </c>
      <c r="G4171" s="5">
        <v>22</v>
      </c>
    </row>
    <row r="4172" spans="1:7" x14ac:dyDescent="0.2">
      <c r="A4172" t="s">
        <v>789</v>
      </c>
      <c r="B4172" t="s">
        <v>790</v>
      </c>
      <c r="C4172" t="s">
        <v>793</v>
      </c>
      <c r="D4172" t="str">
        <f t="shared" si="65"/>
        <v>10</v>
      </c>
      <c r="E4172" t="s">
        <v>436</v>
      </c>
      <c r="F4172" t="s">
        <v>455</v>
      </c>
      <c r="G4172" s="5">
        <v>3</v>
      </c>
    </row>
    <row r="4173" spans="1:7" x14ac:dyDescent="0.2">
      <c r="A4173" t="s">
        <v>789</v>
      </c>
      <c r="B4173" t="s">
        <v>790</v>
      </c>
      <c r="C4173" t="s">
        <v>793</v>
      </c>
      <c r="D4173" t="str">
        <f t="shared" si="65"/>
        <v>10</v>
      </c>
      <c r="E4173" t="s">
        <v>436</v>
      </c>
      <c r="F4173" t="s">
        <v>413</v>
      </c>
      <c r="G4173" s="5">
        <v>2</v>
      </c>
    </row>
    <row r="4174" spans="1:7" x14ac:dyDescent="0.2">
      <c r="A4174" t="s">
        <v>789</v>
      </c>
      <c r="B4174" t="s">
        <v>790</v>
      </c>
      <c r="C4174" t="s">
        <v>793</v>
      </c>
      <c r="D4174" t="str">
        <f t="shared" si="65"/>
        <v>10</v>
      </c>
      <c r="E4174" t="s">
        <v>436</v>
      </c>
      <c r="F4174" t="s">
        <v>464</v>
      </c>
      <c r="G4174" s="5">
        <v>1</v>
      </c>
    </row>
    <row r="4175" spans="1:7" x14ac:dyDescent="0.2">
      <c r="A4175" t="s">
        <v>789</v>
      </c>
      <c r="B4175" t="s">
        <v>790</v>
      </c>
      <c r="C4175" t="s">
        <v>793</v>
      </c>
      <c r="D4175" t="str">
        <f t="shared" si="65"/>
        <v>10</v>
      </c>
      <c r="E4175" t="s">
        <v>437</v>
      </c>
      <c r="F4175" t="s">
        <v>454</v>
      </c>
      <c r="G4175" s="5">
        <v>1</v>
      </c>
    </row>
    <row r="4176" spans="1:7" x14ac:dyDescent="0.2">
      <c r="A4176" t="s">
        <v>789</v>
      </c>
      <c r="B4176" t="s">
        <v>790</v>
      </c>
      <c r="C4176" t="s">
        <v>793</v>
      </c>
      <c r="D4176" t="str">
        <f t="shared" si="65"/>
        <v>10</v>
      </c>
      <c r="E4176" t="s">
        <v>437</v>
      </c>
      <c r="F4176" t="s">
        <v>455</v>
      </c>
      <c r="G4176" s="5">
        <v>1</v>
      </c>
    </row>
    <row r="4177" spans="1:7" x14ac:dyDescent="0.2">
      <c r="A4177" t="s">
        <v>789</v>
      </c>
      <c r="B4177" t="s">
        <v>790</v>
      </c>
      <c r="C4177" t="s">
        <v>793</v>
      </c>
      <c r="D4177" t="str">
        <f t="shared" si="65"/>
        <v>10</v>
      </c>
      <c r="E4177" t="s">
        <v>437</v>
      </c>
      <c r="F4177" t="s">
        <v>418</v>
      </c>
      <c r="G4177" s="5">
        <v>1</v>
      </c>
    </row>
    <row r="4178" spans="1:7" x14ac:dyDescent="0.2">
      <c r="A4178" t="s">
        <v>789</v>
      </c>
      <c r="B4178" t="s">
        <v>790</v>
      </c>
      <c r="C4178" t="s">
        <v>793</v>
      </c>
      <c r="D4178" t="str">
        <f t="shared" si="65"/>
        <v>10</v>
      </c>
      <c r="E4178" t="s">
        <v>609</v>
      </c>
      <c r="F4178" t="s">
        <v>454</v>
      </c>
      <c r="G4178" s="5">
        <v>40</v>
      </c>
    </row>
    <row r="4179" spans="1:7" x14ac:dyDescent="0.2">
      <c r="A4179" t="s">
        <v>789</v>
      </c>
      <c r="B4179" t="s">
        <v>790</v>
      </c>
      <c r="C4179" t="s">
        <v>793</v>
      </c>
      <c r="D4179" t="str">
        <f t="shared" si="65"/>
        <v>10</v>
      </c>
      <c r="E4179" t="s">
        <v>609</v>
      </c>
      <c r="F4179" t="s">
        <v>352</v>
      </c>
      <c r="G4179" s="5">
        <v>1208</v>
      </c>
    </row>
    <row r="4180" spans="1:7" x14ac:dyDescent="0.2">
      <c r="A4180" t="s">
        <v>789</v>
      </c>
      <c r="B4180" t="s">
        <v>790</v>
      </c>
      <c r="C4180" t="s">
        <v>793</v>
      </c>
      <c r="D4180" t="str">
        <f t="shared" si="65"/>
        <v>10</v>
      </c>
      <c r="E4180" t="s">
        <v>609</v>
      </c>
      <c r="F4180" t="s">
        <v>455</v>
      </c>
      <c r="G4180" s="5">
        <v>1734</v>
      </c>
    </row>
    <row r="4181" spans="1:7" x14ac:dyDescent="0.2">
      <c r="A4181" t="s">
        <v>789</v>
      </c>
      <c r="B4181" t="s">
        <v>790</v>
      </c>
      <c r="C4181" t="s">
        <v>793</v>
      </c>
      <c r="D4181" t="str">
        <f t="shared" si="65"/>
        <v>10</v>
      </c>
      <c r="E4181" t="s">
        <v>609</v>
      </c>
      <c r="F4181" t="s">
        <v>413</v>
      </c>
      <c r="G4181" s="5">
        <v>12166</v>
      </c>
    </row>
    <row r="4182" spans="1:7" x14ac:dyDescent="0.2">
      <c r="A4182" t="s">
        <v>789</v>
      </c>
      <c r="B4182" t="s">
        <v>790</v>
      </c>
      <c r="C4182" t="s">
        <v>793</v>
      </c>
      <c r="D4182" t="str">
        <f t="shared" si="65"/>
        <v>10</v>
      </c>
      <c r="E4182" t="s">
        <v>609</v>
      </c>
      <c r="F4182" t="s">
        <v>378</v>
      </c>
      <c r="G4182" s="5">
        <v>216</v>
      </c>
    </row>
    <row r="4183" spans="1:7" x14ac:dyDescent="0.2">
      <c r="A4183" t="s">
        <v>789</v>
      </c>
      <c r="B4183" t="s">
        <v>790</v>
      </c>
      <c r="C4183" t="s">
        <v>793</v>
      </c>
      <c r="D4183" t="str">
        <f t="shared" si="65"/>
        <v>10</v>
      </c>
      <c r="E4183" t="s">
        <v>609</v>
      </c>
      <c r="F4183" t="s">
        <v>418</v>
      </c>
      <c r="G4183" s="5">
        <v>158</v>
      </c>
    </row>
    <row r="4184" spans="1:7" x14ac:dyDescent="0.2">
      <c r="A4184" t="s">
        <v>789</v>
      </c>
      <c r="B4184" t="s">
        <v>790</v>
      </c>
      <c r="C4184" t="s">
        <v>793</v>
      </c>
      <c r="D4184" t="str">
        <f t="shared" si="65"/>
        <v>10</v>
      </c>
      <c r="E4184" t="s">
        <v>609</v>
      </c>
      <c r="F4184" t="s">
        <v>463</v>
      </c>
      <c r="G4184" s="5">
        <v>93</v>
      </c>
    </row>
    <row r="4185" spans="1:7" x14ac:dyDescent="0.2">
      <c r="A4185" t="s">
        <v>789</v>
      </c>
      <c r="B4185" t="s">
        <v>790</v>
      </c>
      <c r="C4185" t="s">
        <v>793</v>
      </c>
      <c r="D4185" t="str">
        <f t="shared" si="65"/>
        <v>10</v>
      </c>
      <c r="E4185" t="s">
        <v>609</v>
      </c>
      <c r="F4185" t="s">
        <v>428</v>
      </c>
      <c r="G4185" s="5">
        <v>172</v>
      </c>
    </row>
    <row r="4186" spans="1:7" x14ac:dyDescent="0.2">
      <c r="A4186" t="s">
        <v>789</v>
      </c>
      <c r="B4186" t="s">
        <v>790</v>
      </c>
      <c r="C4186" t="s">
        <v>793</v>
      </c>
      <c r="D4186" t="str">
        <f t="shared" si="65"/>
        <v>10</v>
      </c>
      <c r="E4186" t="s">
        <v>609</v>
      </c>
      <c r="F4186" t="s">
        <v>464</v>
      </c>
      <c r="G4186" s="5">
        <v>230</v>
      </c>
    </row>
    <row r="4187" spans="1:7" x14ac:dyDescent="0.2">
      <c r="A4187" t="s">
        <v>789</v>
      </c>
      <c r="B4187" t="s">
        <v>790</v>
      </c>
      <c r="C4187" t="s">
        <v>793</v>
      </c>
      <c r="D4187" t="str">
        <f t="shared" si="65"/>
        <v>10</v>
      </c>
      <c r="E4187" t="s">
        <v>609</v>
      </c>
      <c r="F4187" t="s">
        <v>466</v>
      </c>
      <c r="G4187" s="5">
        <v>756</v>
      </c>
    </row>
    <row r="4188" spans="1:7" x14ac:dyDescent="0.2">
      <c r="A4188" t="s">
        <v>789</v>
      </c>
      <c r="B4188" t="s">
        <v>790</v>
      </c>
      <c r="C4188" t="s">
        <v>793</v>
      </c>
      <c r="D4188" t="str">
        <f t="shared" si="65"/>
        <v>10</v>
      </c>
      <c r="E4188" t="s">
        <v>324</v>
      </c>
      <c r="F4188" t="s">
        <v>792</v>
      </c>
      <c r="G4188" s="5">
        <v>71</v>
      </c>
    </row>
    <row r="4189" spans="1:7" x14ac:dyDescent="0.2">
      <c r="A4189" t="s">
        <v>789</v>
      </c>
      <c r="B4189" t="s">
        <v>790</v>
      </c>
      <c r="C4189" t="s">
        <v>793</v>
      </c>
      <c r="D4189" t="str">
        <f t="shared" si="65"/>
        <v>10</v>
      </c>
      <c r="E4189" t="s">
        <v>324</v>
      </c>
      <c r="F4189" t="s">
        <v>454</v>
      </c>
      <c r="G4189" s="5">
        <v>6</v>
      </c>
    </row>
    <row r="4190" spans="1:7" x14ac:dyDescent="0.2">
      <c r="A4190" t="s">
        <v>789</v>
      </c>
      <c r="B4190" t="s">
        <v>790</v>
      </c>
      <c r="C4190" t="s">
        <v>793</v>
      </c>
      <c r="D4190" t="str">
        <f t="shared" si="65"/>
        <v>10</v>
      </c>
      <c r="E4190" t="s">
        <v>324</v>
      </c>
      <c r="F4190" t="s">
        <v>352</v>
      </c>
      <c r="G4190" s="5">
        <v>193</v>
      </c>
    </row>
    <row r="4191" spans="1:7" x14ac:dyDescent="0.2">
      <c r="A4191" t="s">
        <v>789</v>
      </c>
      <c r="B4191" t="s">
        <v>790</v>
      </c>
      <c r="C4191" t="s">
        <v>793</v>
      </c>
      <c r="D4191" t="str">
        <f t="shared" si="65"/>
        <v>10</v>
      </c>
      <c r="E4191" t="s">
        <v>324</v>
      </c>
      <c r="F4191" t="s">
        <v>455</v>
      </c>
      <c r="G4191" s="5">
        <v>281</v>
      </c>
    </row>
    <row r="4192" spans="1:7" x14ac:dyDescent="0.2">
      <c r="A4192" t="s">
        <v>789</v>
      </c>
      <c r="B4192" t="s">
        <v>790</v>
      </c>
      <c r="C4192" t="s">
        <v>793</v>
      </c>
      <c r="D4192" t="str">
        <f t="shared" si="65"/>
        <v>10</v>
      </c>
      <c r="E4192" t="s">
        <v>324</v>
      </c>
      <c r="F4192" t="s">
        <v>413</v>
      </c>
      <c r="G4192" s="5">
        <v>1982</v>
      </c>
    </row>
    <row r="4193" spans="1:7" x14ac:dyDescent="0.2">
      <c r="A4193" t="s">
        <v>789</v>
      </c>
      <c r="B4193" t="s">
        <v>790</v>
      </c>
      <c r="C4193" t="s">
        <v>793</v>
      </c>
      <c r="D4193" t="str">
        <f t="shared" si="65"/>
        <v>10</v>
      </c>
      <c r="E4193" t="s">
        <v>324</v>
      </c>
      <c r="F4193" t="s">
        <v>378</v>
      </c>
      <c r="G4193" s="5">
        <v>35</v>
      </c>
    </row>
    <row r="4194" spans="1:7" x14ac:dyDescent="0.2">
      <c r="A4194" t="s">
        <v>789</v>
      </c>
      <c r="B4194" t="s">
        <v>790</v>
      </c>
      <c r="C4194" t="s">
        <v>793</v>
      </c>
      <c r="D4194" t="str">
        <f t="shared" si="65"/>
        <v>10</v>
      </c>
      <c r="E4194" t="s">
        <v>324</v>
      </c>
      <c r="F4194" t="s">
        <v>418</v>
      </c>
      <c r="G4194" s="5">
        <v>25</v>
      </c>
    </row>
    <row r="4195" spans="1:7" x14ac:dyDescent="0.2">
      <c r="A4195" t="s">
        <v>789</v>
      </c>
      <c r="B4195" t="s">
        <v>790</v>
      </c>
      <c r="C4195" t="s">
        <v>793</v>
      </c>
      <c r="D4195" t="str">
        <f t="shared" si="65"/>
        <v>10</v>
      </c>
      <c r="E4195" t="s">
        <v>324</v>
      </c>
      <c r="F4195" t="s">
        <v>463</v>
      </c>
      <c r="G4195" s="5">
        <v>15</v>
      </c>
    </row>
    <row r="4196" spans="1:7" x14ac:dyDescent="0.2">
      <c r="A4196" t="s">
        <v>789</v>
      </c>
      <c r="B4196" t="s">
        <v>790</v>
      </c>
      <c r="C4196" t="s">
        <v>793</v>
      </c>
      <c r="D4196" t="str">
        <f t="shared" si="65"/>
        <v>10</v>
      </c>
      <c r="E4196" t="s">
        <v>324</v>
      </c>
      <c r="F4196" t="s">
        <v>428</v>
      </c>
      <c r="G4196" s="5">
        <v>28</v>
      </c>
    </row>
    <row r="4197" spans="1:7" x14ac:dyDescent="0.2">
      <c r="A4197" t="s">
        <v>789</v>
      </c>
      <c r="B4197" t="s">
        <v>790</v>
      </c>
      <c r="C4197" t="s">
        <v>793</v>
      </c>
      <c r="D4197" t="str">
        <f t="shared" si="65"/>
        <v>10</v>
      </c>
      <c r="E4197" t="s">
        <v>324</v>
      </c>
      <c r="F4197" t="s">
        <v>464</v>
      </c>
      <c r="G4197" s="5">
        <v>68</v>
      </c>
    </row>
    <row r="4198" spans="1:7" x14ac:dyDescent="0.2">
      <c r="A4198" t="s">
        <v>789</v>
      </c>
      <c r="B4198" t="s">
        <v>790</v>
      </c>
      <c r="C4198" t="s">
        <v>793</v>
      </c>
      <c r="D4198" t="str">
        <f t="shared" si="65"/>
        <v>10</v>
      </c>
      <c r="E4198" t="s">
        <v>324</v>
      </c>
      <c r="F4198" t="s">
        <v>466</v>
      </c>
      <c r="G4198" s="5">
        <v>121</v>
      </c>
    </row>
    <row r="4199" spans="1:7" x14ac:dyDescent="0.2">
      <c r="A4199" t="s">
        <v>789</v>
      </c>
      <c r="B4199" t="s">
        <v>790</v>
      </c>
      <c r="C4199" t="s">
        <v>793</v>
      </c>
      <c r="D4199" t="str">
        <f t="shared" si="65"/>
        <v>10</v>
      </c>
      <c r="E4199" t="s">
        <v>325</v>
      </c>
      <c r="F4199" t="s">
        <v>792</v>
      </c>
      <c r="G4199" s="5">
        <v>1</v>
      </c>
    </row>
    <row r="4200" spans="1:7" x14ac:dyDescent="0.2">
      <c r="A4200" t="s">
        <v>789</v>
      </c>
      <c r="B4200" t="s">
        <v>790</v>
      </c>
      <c r="C4200" t="s">
        <v>793</v>
      </c>
      <c r="D4200" t="str">
        <f t="shared" si="65"/>
        <v>10</v>
      </c>
      <c r="E4200" t="s">
        <v>325</v>
      </c>
      <c r="F4200" t="s">
        <v>454</v>
      </c>
      <c r="G4200" s="5">
        <v>2</v>
      </c>
    </row>
    <row r="4201" spans="1:7" x14ac:dyDescent="0.2">
      <c r="A4201" t="s">
        <v>789</v>
      </c>
      <c r="B4201" t="s">
        <v>790</v>
      </c>
      <c r="C4201" t="s">
        <v>793</v>
      </c>
      <c r="D4201" t="str">
        <f t="shared" si="65"/>
        <v>10</v>
      </c>
      <c r="E4201" t="s">
        <v>325</v>
      </c>
      <c r="F4201" t="s">
        <v>352</v>
      </c>
      <c r="G4201" s="5">
        <v>3</v>
      </c>
    </row>
    <row r="4202" spans="1:7" x14ac:dyDescent="0.2">
      <c r="A4202" t="s">
        <v>789</v>
      </c>
      <c r="B4202" t="s">
        <v>790</v>
      </c>
      <c r="C4202" t="s">
        <v>793</v>
      </c>
      <c r="D4202" t="str">
        <f t="shared" si="65"/>
        <v>10</v>
      </c>
      <c r="E4202" t="s">
        <v>325</v>
      </c>
      <c r="F4202" t="s">
        <v>455</v>
      </c>
      <c r="G4202" s="5">
        <v>7</v>
      </c>
    </row>
    <row r="4203" spans="1:7" x14ac:dyDescent="0.2">
      <c r="A4203" t="s">
        <v>789</v>
      </c>
      <c r="B4203" t="s">
        <v>790</v>
      </c>
      <c r="C4203" t="s">
        <v>793</v>
      </c>
      <c r="D4203" t="str">
        <f t="shared" si="65"/>
        <v>10</v>
      </c>
      <c r="E4203" t="s">
        <v>325</v>
      </c>
      <c r="F4203" t="s">
        <v>413</v>
      </c>
      <c r="G4203" s="5">
        <v>31</v>
      </c>
    </row>
    <row r="4204" spans="1:7" x14ac:dyDescent="0.2">
      <c r="A4204" t="s">
        <v>789</v>
      </c>
      <c r="B4204" t="s">
        <v>790</v>
      </c>
      <c r="C4204" t="s">
        <v>793</v>
      </c>
      <c r="D4204" t="str">
        <f t="shared" si="65"/>
        <v>10</v>
      </c>
      <c r="E4204" t="s">
        <v>325</v>
      </c>
      <c r="F4204" t="s">
        <v>464</v>
      </c>
      <c r="G4204" s="5">
        <v>2</v>
      </c>
    </row>
    <row r="4205" spans="1:7" x14ac:dyDescent="0.2">
      <c r="A4205" t="s">
        <v>789</v>
      </c>
      <c r="B4205" t="s">
        <v>790</v>
      </c>
      <c r="C4205" t="s">
        <v>793</v>
      </c>
      <c r="D4205" t="str">
        <f t="shared" si="65"/>
        <v>10</v>
      </c>
      <c r="E4205" t="s">
        <v>325</v>
      </c>
      <c r="F4205" t="s">
        <v>466</v>
      </c>
      <c r="G4205" s="5">
        <v>2</v>
      </c>
    </row>
    <row r="4206" spans="1:7" x14ac:dyDescent="0.2">
      <c r="A4206" t="s">
        <v>789</v>
      </c>
      <c r="B4206" t="s">
        <v>790</v>
      </c>
      <c r="C4206" t="s">
        <v>793</v>
      </c>
      <c r="D4206" t="str">
        <f t="shared" si="65"/>
        <v>10</v>
      </c>
      <c r="E4206" t="s">
        <v>326</v>
      </c>
      <c r="F4206" t="s">
        <v>792</v>
      </c>
      <c r="G4206" s="5">
        <v>73</v>
      </c>
    </row>
    <row r="4207" spans="1:7" x14ac:dyDescent="0.2">
      <c r="A4207" t="s">
        <v>789</v>
      </c>
      <c r="B4207" t="s">
        <v>790</v>
      </c>
      <c r="C4207" t="s">
        <v>793</v>
      </c>
      <c r="D4207" t="str">
        <f t="shared" si="65"/>
        <v>10</v>
      </c>
      <c r="E4207" t="s">
        <v>326</v>
      </c>
      <c r="F4207" t="s">
        <v>454</v>
      </c>
      <c r="G4207" s="5">
        <v>9</v>
      </c>
    </row>
    <row r="4208" spans="1:7" x14ac:dyDescent="0.2">
      <c r="A4208" t="s">
        <v>789</v>
      </c>
      <c r="B4208" t="s">
        <v>790</v>
      </c>
      <c r="C4208" t="s">
        <v>793</v>
      </c>
      <c r="D4208" t="str">
        <f t="shared" si="65"/>
        <v>10</v>
      </c>
      <c r="E4208" t="s">
        <v>326</v>
      </c>
      <c r="F4208" t="s">
        <v>352</v>
      </c>
      <c r="G4208" s="5">
        <v>198</v>
      </c>
    </row>
    <row r="4209" spans="1:7" x14ac:dyDescent="0.2">
      <c r="A4209" t="s">
        <v>789</v>
      </c>
      <c r="B4209" t="s">
        <v>790</v>
      </c>
      <c r="C4209" t="s">
        <v>793</v>
      </c>
      <c r="D4209" t="str">
        <f t="shared" si="65"/>
        <v>10</v>
      </c>
      <c r="E4209" t="s">
        <v>326</v>
      </c>
      <c r="F4209" t="s">
        <v>455</v>
      </c>
      <c r="G4209" s="5">
        <v>307</v>
      </c>
    </row>
    <row r="4210" spans="1:7" x14ac:dyDescent="0.2">
      <c r="A4210" t="s">
        <v>789</v>
      </c>
      <c r="B4210" t="s">
        <v>790</v>
      </c>
      <c r="C4210" t="s">
        <v>793</v>
      </c>
      <c r="D4210" t="str">
        <f t="shared" si="65"/>
        <v>10</v>
      </c>
      <c r="E4210" t="s">
        <v>326</v>
      </c>
      <c r="F4210" t="s">
        <v>413</v>
      </c>
      <c r="G4210" s="5">
        <v>2145</v>
      </c>
    </row>
    <row r="4211" spans="1:7" x14ac:dyDescent="0.2">
      <c r="A4211" t="s">
        <v>789</v>
      </c>
      <c r="B4211" t="s">
        <v>790</v>
      </c>
      <c r="C4211" t="s">
        <v>793</v>
      </c>
      <c r="D4211" t="str">
        <f t="shared" si="65"/>
        <v>10</v>
      </c>
      <c r="E4211" t="s">
        <v>326</v>
      </c>
      <c r="F4211" t="s">
        <v>457</v>
      </c>
      <c r="G4211" s="5">
        <v>8</v>
      </c>
    </row>
    <row r="4212" spans="1:7" x14ac:dyDescent="0.2">
      <c r="A4212" t="s">
        <v>789</v>
      </c>
      <c r="B4212" t="s">
        <v>790</v>
      </c>
      <c r="C4212" t="s">
        <v>793</v>
      </c>
      <c r="D4212" t="str">
        <f t="shared" si="65"/>
        <v>10</v>
      </c>
      <c r="E4212" t="s">
        <v>326</v>
      </c>
      <c r="F4212" t="s">
        <v>378</v>
      </c>
      <c r="G4212" s="5">
        <v>46</v>
      </c>
    </row>
    <row r="4213" spans="1:7" x14ac:dyDescent="0.2">
      <c r="A4213" t="s">
        <v>789</v>
      </c>
      <c r="B4213" t="s">
        <v>790</v>
      </c>
      <c r="C4213" t="s">
        <v>793</v>
      </c>
      <c r="D4213" t="str">
        <f t="shared" si="65"/>
        <v>10</v>
      </c>
      <c r="E4213" t="s">
        <v>326</v>
      </c>
      <c r="F4213" t="s">
        <v>418</v>
      </c>
      <c r="G4213" s="5">
        <v>27</v>
      </c>
    </row>
    <row r="4214" spans="1:7" x14ac:dyDescent="0.2">
      <c r="A4214" t="s">
        <v>789</v>
      </c>
      <c r="B4214" t="s">
        <v>790</v>
      </c>
      <c r="C4214" t="s">
        <v>793</v>
      </c>
      <c r="D4214" t="str">
        <f t="shared" si="65"/>
        <v>10</v>
      </c>
      <c r="E4214" t="s">
        <v>326</v>
      </c>
      <c r="F4214" t="s">
        <v>463</v>
      </c>
      <c r="G4214" s="5">
        <v>19</v>
      </c>
    </row>
    <row r="4215" spans="1:7" x14ac:dyDescent="0.2">
      <c r="A4215" t="s">
        <v>789</v>
      </c>
      <c r="B4215" t="s">
        <v>790</v>
      </c>
      <c r="C4215" t="s">
        <v>793</v>
      </c>
      <c r="D4215" t="str">
        <f t="shared" si="65"/>
        <v>10</v>
      </c>
      <c r="E4215" t="s">
        <v>326</v>
      </c>
      <c r="F4215" t="s">
        <v>428</v>
      </c>
      <c r="G4215" s="5">
        <v>29</v>
      </c>
    </row>
    <row r="4216" spans="1:7" x14ac:dyDescent="0.2">
      <c r="A4216" t="s">
        <v>789</v>
      </c>
      <c r="B4216" t="s">
        <v>790</v>
      </c>
      <c r="C4216" t="s">
        <v>793</v>
      </c>
      <c r="D4216" t="str">
        <f t="shared" si="65"/>
        <v>10</v>
      </c>
      <c r="E4216" t="s">
        <v>326</v>
      </c>
      <c r="F4216" t="s">
        <v>464</v>
      </c>
      <c r="G4216" s="5">
        <v>80</v>
      </c>
    </row>
    <row r="4217" spans="1:7" x14ac:dyDescent="0.2">
      <c r="A4217" t="s">
        <v>789</v>
      </c>
      <c r="B4217" t="s">
        <v>790</v>
      </c>
      <c r="C4217" t="s">
        <v>793</v>
      </c>
      <c r="D4217" t="str">
        <f t="shared" si="65"/>
        <v>10</v>
      </c>
      <c r="E4217" t="s">
        <v>326</v>
      </c>
      <c r="F4217" t="s">
        <v>466</v>
      </c>
      <c r="G4217" s="5">
        <v>124</v>
      </c>
    </row>
    <row r="4218" spans="1:7" x14ac:dyDescent="0.2">
      <c r="A4218" t="s">
        <v>789</v>
      </c>
      <c r="B4218" t="s">
        <v>790</v>
      </c>
      <c r="C4218" t="s">
        <v>793</v>
      </c>
      <c r="D4218" t="str">
        <f t="shared" si="65"/>
        <v>10</v>
      </c>
      <c r="E4218" t="s">
        <v>326</v>
      </c>
      <c r="F4218" t="s">
        <v>794</v>
      </c>
      <c r="G4218" s="5">
        <v>1</v>
      </c>
    </row>
    <row r="4219" spans="1:7" x14ac:dyDescent="0.2">
      <c r="A4219" t="s">
        <v>789</v>
      </c>
      <c r="B4219" t="s">
        <v>790</v>
      </c>
      <c r="C4219" t="s">
        <v>793</v>
      </c>
      <c r="D4219" t="str">
        <f t="shared" si="65"/>
        <v>11</v>
      </c>
      <c r="E4219" t="s">
        <v>327</v>
      </c>
      <c r="F4219" t="s">
        <v>413</v>
      </c>
      <c r="G4219" s="5">
        <v>10</v>
      </c>
    </row>
    <row r="4220" spans="1:7" x14ac:dyDescent="0.2">
      <c r="A4220" t="s">
        <v>789</v>
      </c>
      <c r="B4220" t="s">
        <v>790</v>
      </c>
      <c r="C4220" t="s">
        <v>793</v>
      </c>
      <c r="D4220" t="str">
        <f t="shared" si="65"/>
        <v>11</v>
      </c>
      <c r="E4220" t="s">
        <v>328</v>
      </c>
      <c r="F4220" t="s">
        <v>352</v>
      </c>
      <c r="G4220" s="5">
        <v>30</v>
      </c>
    </row>
    <row r="4221" spans="1:7" x14ac:dyDescent="0.2">
      <c r="A4221" t="s">
        <v>789</v>
      </c>
      <c r="B4221" t="s">
        <v>790</v>
      </c>
      <c r="C4221" t="s">
        <v>793</v>
      </c>
      <c r="D4221" t="str">
        <f t="shared" si="65"/>
        <v>11</v>
      </c>
      <c r="E4221" t="s">
        <v>576</v>
      </c>
      <c r="F4221" t="s">
        <v>352</v>
      </c>
      <c r="G4221" s="5">
        <v>40</v>
      </c>
    </row>
    <row r="4222" spans="1:7" x14ac:dyDescent="0.2">
      <c r="A4222" t="s">
        <v>789</v>
      </c>
      <c r="B4222" t="s">
        <v>790</v>
      </c>
      <c r="C4222" t="s">
        <v>793</v>
      </c>
      <c r="D4222" t="str">
        <f t="shared" si="65"/>
        <v>11</v>
      </c>
      <c r="E4222" t="s">
        <v>330</v>
      </c>
      <c r="F4222" t="s">
        <v>413</v>
      </c>
      <c r="G4222" s="5">
        <v>10</v>
      </c>
    </row>
    <row r="4223" spans="1:7" x14ac:dyDescent="0.2">
      <c r="A4223" t="s">
        <v>789</v>
      </c>
      <c r="B4223" t="s">
        <v>790</v>
      </c>
      <c r="C4223" t="s">
        <v>793</v>
      </c>
      <c r="D4223" t="str">
        <f t="shared" si="65"/>
        <v>11</v>
      </c>
      <c r="E4223" t="s">
        <v>407</v>
      </c>
      <c r="F4223" t="s">
        <v>378</v>
      </c>
      <c r="G4223" s="5">
        <v>10</v>
      </c>
    </row>
    <row r="4224" spans="1:7" x14ac:dyDescent="0.2">
      <c r="A4224" t="s">
        <v>789</v>
      </c>
      <c r="B4224" t="s">
        <v>790</v>
      </c>
      <c r="C4224" t="s">
        <v>793</v>
      </c>
      <c r="D4224" t="str">
        <f t="shared" si="65"/>
        <v>11</v>
      </c>
      <c r="E4224" t="s">
        <v>335</v>
      </c>
      <c r="F4224" t="s">
        <v>454</v>
      </c>
      <c r="G4224" s="5">
        <v>20</v>
      </c>
    </row>
    <row r="4225" spans="1:7" x14ac:dyDescent="0.2">
      <c r="A4225" t="s">
        <v>789</v>
      </c>
      <c r="B4225" t="s">
        <v>790</v>
      </c>
      <c r="C4225" t="s">
        <v>793</v>
      </c>
      <c r="D4225" t="str">
        <f t="shared" si="65"/>
        <v>11</v>
      </c>
      <c r="E4225" t="s">
        <v>335</v>
      </c>
      <c r="F4225" t="s">
        <v>352</v>
      </c>
      <c r="G4225" s="5">
        <v>10</v>
      </c>
    </row>
    <row r="4226" spans="1:7" x14ac:dyDescent="0.2">
      <c r="A4226" t="s">
        <v>789</v>
      </c>
      <c r="B4226" t="s">
        <v>790</v>
      </c>
      <c r="C4226" t="s">
        <v>793</v>
      </c>
      <c r="D4226" t="str">
        <f t="shared" si="65"/>
        <v>12</v>
      </c>
      <c r="E4226" t="s">
        <v>336</v>
      </c>
      <c r="F4226" t="s">
        <v>352</v>
      </c>
      <c r="G4226" s="5">
        <v>40</v>
      </c>
    </row>
    <row r="4227" spans="1:7" x14ac:dyDescent="0.2">
      <c r="A4227" t="s">
        <v>789</v>
      </c>
      <c r="B4227" t="s">
        <v>790</v>
      </c>
      <c r="C4227" t="s">
        <v>793</v>
      </c>
      <c r="D4227" t="str">
        <f t="shared" ref="D4227:D4290" si="66">LEFT(E4227,2)</f>
        <v>12</v>
      </c>
      <c r="E4227" t="s">
        <v>336</v>
      </c>
      <c r="F4227" t="s">
        <v>455</v>
      </c>
      <c r="G4227" s="5">
        <v>20</v>
      </c>
    </row>
    <row r="4228" spans="1:7" x14ac:dyDescent="0.2">
      <c r="A4228" t="s">
        <v>789</v>
      </c>
      <c r="B4228" t="s">
        <v>790</v>
      </c>
      <c r="C4228" t="s">
        <v>793</v>
      </c>
      <c r="D4228" t="str">
        <f t="shared" si="66"/>
        <v>12</v>
      </c>
      <c r="E4228" t="s">
        <v>336</v>
      </c>
      <c r="F4228" t="s">
        <v>413</v>
      </c>
      <c r="G4228" s="5">
        <v>150</v>
      </c>
    </row>
    <row r="4229" spans="1:7" x14ac:dyDescent="0.2">
      <c r="A4229" t="s">
        <v>789</v>
      </c>
      <c r="B4229" t="s">
        <v>790</v>
      </c>
      <c r="C4229" t="s">
        <v>793</v>
      </c>
      <c r="D4229" t="str">
        <f t="shared" si="66"/>
        <v>12</v>
      </c>
      <c r="E4229" t="s">
        <v>336</v>
      </c>
      <c r="F4229" t="s">
        <v>378</v>
      </c>
      <c r="G4229" s="5">
        <v>20</v>
      </c>
    </row>
    <row r="4230" spans="1:7" x14ac:dyDescent="0.2">
      <c r="A4230" t="s">
        <v>789</v>
      </c>
      <c r="B4230" t="s">
        <v>790</v>
      </c>
      <c r="C4230" t="s">
        <v>793</v>
      </c>
      <c r="D4230" t="str">
        <f t="shared" si="66"/>
        <v>12</v>
      </c>
      <c r="E4230" t="s">
        <v>400</v>
      </c>
      <c r="F4230" t="s">
        <v>454</v>
      </c>
      <c r="G4230" s="5">
        <v>10</v>
      </c>
    </row>
    <row r="4231" spans="1:7" x14ac:dyDescent="0.2">
      <c r="A4231" t="s">
        <v>789</v>
      </c>
      <c r="B4231" t="s">
        <v>790</v>
      </c>
      <c r="C4231" t="s">
        <v>793</v>
      </c>
      <c r="D4231" t="str">
        <f t="shared" si="66"/>
        <v>12</v>
      </c>
      <c r="E4231" t="s">
        <v>400</v>
      </c>
      <c r="F4231" t="s">
        <v>413</v>
      </c>
      <c r="G4231" s="5">
        <v>20</v>
      </c>
    </row>
    <row r="4232" spans="1:7" x14ac:dyDescent="0.2">
      <c r="A4232" t="s">
        <v>789</v>
      </c>
      <c r="B4232" t="s">
        <v>790</v>
      </c>
      <c r="C4232" t="s">
        <v>793</v>
      </c>
      <c r="D4232" t="str">
        <f t="shared" si="66"/>
        <v>12</v>
      </c>
      <c r="E4232" t="s">
        <v>400</v>
      </c>
      <c r="F4232" t="s">
        <v>457</v>
      </c>
      <c r="G4232" s="5">
        <v>20</v>
      </c>
    </row>
    <row r="4233" spans="1:7" x14ac:dyDescent="0.2">
      <c r="A4233" t="s">
        <v>789</v>
      </c>
      <c r="B4233" t="s">
        <v>790</v>
      </c>
      <c r="C4233" t="s">
        <v>793</v>
      </c>
      <c r="D4233" t="str">
        <f t="shared" si="66"/>
        <v>12</v>
      </c>
      <c r="E4233" t="s">
        <v>400</v>
      </c>
      <c r="F4233" t="s">
        <v>378</v>
      </c>
      <c r="G4233" s="5">
        <v>20</v>
      </c>
    </row>
    <row r="4234" spans="1:7" x14ac:dyDescent="0.2">
      <c r="A4234" t="s">
        <v>789</v>
      </c>
      <c r="B4234" t="s">
        <v>790</v>
      </c>
      <c r="C4234" t="s">
        <v>793</v>
      </c>
      <c r="D4234" t="str">
        <f t="shared" si="66"/>
        <v>12</v>
      </c>
      <c r="E4234" t="s">
        <v>400</v>
      </c>
      <c r="F4234" t="s">
        <v>418</v>
      </c>
      <c r="G4234" s="5">
        <v>10</v>
      </c>
    </row>
    <row r="4235" spans="1:7" x14ac:dyDescent="0.2">
      <c r="A4235" t="s">
        <v>789</v>
      </c>
      <c r="B4235" t="s">
        <v>790</v>
      </c>
      <c r="C4235" t="s">
        <v>793</v>
      </c>
      <c r="D4235" t="str">
        <f t="shared" si="66"/>
        <v>12</v>
      </c>
      <c r="E4235" t="s">
        <v>502</v>
      </c>
      <c r="F4235" t="s">
        <v>454</v>
      </c>
      <c r="G4235" s="5">
        <v>10</v>
      </c>
    </row>
    <row r="4236" spans="1:7" x14ac:dyDescent="0.2">
      <c r="A4236" t="s">
        <v>789</v>
      </c>
      <c r="B4236" t="s">
        <v>790</v>
      </c>
      <c r="C4236" t="s">
        <v>793</v>
      </c>
      <c r="D4236" t="str">
        <f t="shared" si="66"/>
        <v>12</v>
      </c>
      <c r="E4236" t="s">
        <v>502</v>
      </c>
      <c r="F4236" t="s">
        <v>413</v>
      </c>
      <c r="G4236" s="5">
        <v>120</v>
      </c>
    </row>
    <row r="4237" spans="1:7" x14ac:dyDescent="0.2">
      <c r="A4237" t="s">
        <v>789</v>
      </c>
      <c r="B4237" t="s">
        <v>790</v>
      </c>
      <c r="C4237" t="s">
        <v>793</v>
      </c>
      <c r="D4237" t="str">
        <f t="shared" si="66"/>
        <v>12</v>
      </c>
      <c r="E4237" t="s">
        <v>502</v>
      </c>
      <c r="F4237" t="s">
        <v>464</v>
      </c>
      <c r="G4237" s="5">
        <v>10</v>
      </c>
    </row>
    <row r="4238" spans="1:7" x14ac:dyDescent="0.2">
      <c r="A4238" t="s">
        <v>789</v>
      </c>
      <c r="B4238" t="s">
        <v>790</v>
      </c>
      <c r="C4238" t="s">
        <v>793</v>
      </c>
      <c r="D4238" t="str">
        <f t="shared" si="66"/>
        <v>12</v>
      </c>
      <c r="E4238" t="s">
        <v>446</v>
      </c>
      <c r="F4238" t="s">
        <v>454</v>
      </c>
      <c r="G4238" s="5">
        <v>70</v>
      </c>
    </row>
    <row r="4239" spans="1:7" x14ac:dyDescent="0.2">
      <c r="A4239" t="s">
        <v>789</v>
      </c>
      <c r="B4239" t="s">
        <v>790</v>
      </c>
      <c r="C4239" t="s">
        <v>793</v>
      </c>
      <c r="D4239" t="str">
        <f t="shared" si="66"/>
        <v>12</v>
      </c>
      <c r="E4239" t="s">
        <v>446</v>
      </c>
      <c r="F4239" t="s">
        <v>455</v>
      </c>
      <c r="G4239" s="5">
        <v>90</v>
      </c>
    </row>
    <row r="4240" spans="1:7" x14ac:dyDescent="0.2">
      <c r="A4240" t="s">
        <v>789</v>
      </c>
      <c r="B4240" t="s">
        <v>790</v>
      </c>
      <c r="C4240" t="s">
        <v>793</v>
      </c>
      <c r="D4240" t="str">
        <f t="shared" si="66"/>
        <v>12</v>
      </c>
      <c r="E4240" t="s">
        <v>446</v>
      </c>
      <c r="F4240" t="s">
        <v>413</v>
      </c>
      <c r="G4240" s="5">
        <v>540</v>
      </c>
    </row>
    <row r="4241" spans="1:7" x14ac:dyDescent="0.2">
      <c r="A4241" t="s">
        <v>789</v>
      </c>
      <c r="B4241" t="s">
        <v>790</v>
      </c>
      <c r="C4241" t="s">
        <v>793</v>
      </c>
      <c r="D4241" t="str">
        <f t="shared" si="66"/>
        <v>12</v>
      </c>
      <c r="E4241" t="s">
        <v>446</v>
      </c>
      <c r="F4241" t="s">
        <v>374</v>
      </c>
      <c r="G4241" s="5">
        <v>10</v>
      </c>
    </row>
    <row r="4242" spans="1:7" x14ac:dyDescent="0.2">
      <c r="A4242" t="s">
        <v>789</v>
      </c>
      <c r="B4242" t="s">
        <v>790</v>
      </c>
      <c r="C4242" t="s">
        <v>793</v>
      </c>
      <c r="D4242" t="str">
        <f t="shared" si="66"/>
        <v>12</v>
      </c>
      <c r="E4242" t="s">
        <v>446</v>
      </c>
      <c r="F4242" t="s">
        <v>457</v>
      </c>
      <c r="G4242" s="5">
        <v>10</v>
      </c>
    </row>
    <row r="4243" spans="1:7" x14ac:dyDescent="0.2">
      <c r="A4243" t="s">
        <v>789</v>
      </c>
      <c r="B4243" t="s">
        <v>790</v>
      </c>
      <c r="C4243" t="s">
        <v>793</v>
      </c>
      <c r="D4243" t="str">
        <f t="shared" si="66"/>
        <v>12</v>
      </c>
      <c r="E4243" t="s">
        <v>446</v>
      </c>
      <c r="F4243" t="s">
        <v>378</v>
      </c>
      <c r="G4243" s="5">
        <v>30</v>
      </c>
    </row>
    <row r="4244" spans="1:7" x14ac:dyDescent="0.2">
      <c r="A4244" t="s">
        <v>789</v>
      </c>
      <c r="B4244" t="s">
        <v>790</v>
      </c>
      <c r="C4244" t="s">
        <v>793</v>
      </c>
      <c r="D4244" t="str">
        <f t="shared" si="66"/>
        <v>12</v>
      </c>
      <c r="E4244" t="s">
        <v>446</v>
      </c>
      <c r="F4244" t="s">
        <v>418</v>
      </c>
      <c r="G4244" s="5">
        <v>50</v>
      </c>
    </row>
    <row r="4245" spans="1:7" x14ac:dyDescent="0.2">
      <c r="A4245" t="s">
        <v>789</v>
      </c>
      <c r="B4245" t="s">
        <v>790</v>
      </c>
      <c r="C4245" t="s">
        <v>793</v>
      </c>
      <c r="D4245" t="str">
        <f t="shared" si="66"/>
        <v>12</v>
      </c>
      <c r="E4245" t="s">
        <v>446</v>
      </c>
      <c r="F4245" t="s">
        <v>463</v>
      </c>
      <c r="G4245" s="5">
        <v>20</v>
      </c>
    </row>
    <row r="4246" spans="1:7" x14ac:dyDescent="0.2">
      <c r="A4246" t="s">
        <v>789</v>
      </c>
      <c r="B4246" t="s">
        <v>790</v>
      </c>
      <c r="C4246" t="s">
        <v>793</v>
      </c>
      <c r="D4246" t="str">
        <f t="shared" si="66"/>
        <v>12</v>
      </c>
      <c r="E4246" t="s">
        <v>446</v>
      </c>
      <c r="F4246" t="s">
        <v>428</v>
      </c>
      <c r="G4246" s="5">
        <v>10</v>
      </c>
    </row>
    <row r="4247" spans="1:7" x14ac:dyDescent="0.2">
      <c r="A4247" t="s">
        <v>789</v>
      </c>
      <c r="B4247" t="s">
        <v>790</v>
      </c>
      <c r="C4247" t="s">
        <v>793</v>
      </c>
      <c r="D4247" t="str">
        <f t="shared" si="66"/>
        <v>12</v>
      </c>
      <c r="E4247" t="s">
        <v>446</v>
      </c>
      <c r="F4247" t="s">
        <v>464</v>
      </c>
      <c r="G4247" s="5">
        <v>40</v>
      </c>
    </row>
    <row r="4248" spans="1:7" x14ac:dyDescent="0.2">
      <c r="A4248" t="s">
        <v>789</v>
      </c>
      <c r="B4248" t="s">
        <v>790</v>
      </c>
      <c r="C4248" t="s">
        <v>793</v>
      </c>
      <c r="D4248" t="str">
        <f t="shared" si="66"/>
        <v>12</v>
      </c>
      <c r="E4248" t="s">
        <v>361</v>
      </c>
      <c r="F4248" t="s">
        <v>352</v>
      </c>
      <c r="G4248" s="5">
        <v>10</v>
      </c>
    </row>
    <row r="4249" spans="1:7" x14ac:dyDescent="0.2">
      <c r="A4249" t="s">
        <v>789</v>
      </c>
      <c r="B4249" t="s">
        <v>790</v>
      </c>
      <c r="C4249" t="s">
        <v>793</v>
      </c>
      <c r="D4249" t="str">
        <f t="shared" si="66"/>
        <v>14</v>
      </c>
      <c r="E4249" t="s">
        <v>337</v>
      </c>
      <c r="F4249" t="s">
        <v>413</v>
      </c>
      <c r="G4249" s="5">
        <v>320</v>
      </c>
    </row>
    <row r="4250" spans="1:7" x14ac:dyDescent="0.2">
      <c r="A4250" t="s">
        <v>789</v>
      </c>
      <c r="B4250" t="s">
        <v>790</v>
      </c>
      <c r="C4250" t="s">
        <v>793</v>
      </c>
      <c r="D4250" t="str">
        <f t="shared" si="66"/>
        <v>16</v>
      </c>
      <c r="E4250" t="s">
        <v>382</v>
      </c>
      <c r="F4250" t="s">
        <v>352</v>
      </c>
      <c r="G4250" s="5">
        <v>-80</v>
      </c>
    </row>
    <row r="4251" spans="1:7" x14ac:dyDescent="0.2">
      <c r="A4251" t="s">
        <v>789</v>
      </c>
      <c r="B4251" t="s">
        <v>790</v>
      </c>
      <c r="C4251" t="s">
        <v>793</v>
      </c>
      <c r="D4251" t="str">
        <f t="shared" si="66"/>
        <v>16</v>
      </c>
      <c r="E4251" t="s">
        <v>567</v>
      </c>
      <c r="F4251" t="s">
        <v>454</v>
      </c>
      <c r="G4251" s="5">
        <v>-120</v>
      </c>
    </row>
    <row r="4252" spans="1:7" x14ac:dyDescent="0.2">
      <c r="A4252" t="s">
        <v>789</v>
      </c>
      <c r="B4252" t="s">
        <v>790</v>
      </c>
      <c r="C4252" t="s">
        <v>793</v>
      </c>
      <c r="D4252" t="str">
        <f t="shared" si="66"/>
        <v>16</v>
      </c>
      <c r="E4252" t="s">
        <v>567</v>
      </c>
      <c r="F4252" t="s">
        <v>457</v>
      </c>
      <c r="G4252" s="5">
        <v>-70</v>
      </c>
    </row>
    <row r="4253" spans="1:7" x14ac:dyDescent="0.2">
      <c r="A4253" t="s">
        <v>789</v>
      </c>
      <c r="B4253" t="s">
        <v>790</v>
      </c>
      <c r="C4253" t="s">
        <v>793</v>
      </c>
      <c r="D4253" t="str">
        <f t="shared" si="66"/>
        <v>16</v>
      </c>
      <c r="E4253" t="s">
        <v>567</v>
      </c>
      <c r="F4253" t="s">
        <v>378</v>
      </c>
      <c r="G4253" s="5">
        <v>-140</v>
      </c>
    </row>
    <row r="4254" spans="1:7" x14ac:dyDescent="0.2">
      <c r="A4254" t="s">
        <v>789</v>
      </c>
      <c r="B4254" t="s">
        <v>790</v>
      </c>
      <c r="C4254" t="s">
        <v>793</v>
      </c>
      <c r="D4254" t="str">
        <f t="shared" si="66"/>
        <v>16</v>
      </c>
      <c r="E4254" t="s">
        <v>567</v>
      </c>
      <c r="F4254" t="s">
        <v>418</v>
      </c>
      <c r="G4254" s="5">
        <v>-10</v>
      </c>
    </row>
    <row r="4255" spans="1:7" x14ac:dyDescent="0.2">
      <c r="A4255" t="s">
        <v>789</v>
      </c>
      <c r="B4255" t="s">
        <v>790</v>
      </c>
      <c r="C4255" t="s">
        <v>793</v>
      </c>
      <c r="D4255" t="str">
        <f t="shared" si="66"/>
        <v>17</v>
      </c>
      <c r="E4255" t="s">
        <v>339</v>
      </c>
      <c r="F4255" t="s">
        <v>413</v>
      </c>
      <c r="G4255" s="5">
        <v>-320</v>
      </c>
    </row>
    <row r="4256" spans="1:7" x14ac:dyDescent="0.2">
      <c r="A4256" t="s">
        <v>789</v>
      </c>
      <c r="B4256" t="s">
        <v>790</v>
      </c>
      <c r="C4256" t="s">
        <v>795</v>
      </c>
      <c r="D4256" t="str">
        <f t="shared" si="66"/>
        <v>10</v>
      </c>
      <c r="E4256" t="s">
        <v>320</v>
      </c>
      <c r="F4256" t="s">
        <v>352</v>
      </c>
      <c r="G4256" s="5">
        <v>1129</v>
      </c>
    </row>
    <row r="4257" spans="1:7" x14ac:dyDescent="0.2">
      <c r="A4257" t="s">
        <v>789</v>
      </c>
      <c r="B4257" t="s">
        <v>790</v>
      </c>
      <c r="C4257" t="s">
        <v>795</v>
      </c>
      <c r="D4257" t="str">
        <f t="shared" si="66"/>
        <v>10</v>
      </c>
      <c r="E4257" t="s">
        <v>320</v>
      </c>
      <c r="F4257" t="s">
        <v>457</v>
      </c>
      <c r="G4257" s="5">
        <v>406</v>
      </c>
    </row>
    <row r="4258" spans="1:7" x14ac:dyDescent="0.2">
      <c r="A4258" t="s">
        <v>789</v>
      </c>
      <c r="B4258" t="s">
        <v>790</v>
      </c>
      <c r="C4258" t="s">
        <v>795</v>
      </c>
      <c r="D4258" t="str">
        <f t="shared" si="66"/>
        <v>10</v>
      </c>
      <c r="E4258" t="s">
        <v>524</v>
      </c>
      <c r="F4258" t="s">
        <v>457</v>
      </c>
      <c r="G4258" s="5">
        <v>2</v>
      </c>
    </row>
    <row r="4259" spans="1:7" x14ac:dyDescent="0.2">
      <c r="A4259" t="s">
        <v>789</v>
      </c>
      <c r="B4259" t="s">
        <v>790</v>
      </c>
      <c r="C4259" t="s">
        <v>795</v>
      </c>
      <c r="D4259" t="str">
        <f t="shared" si="66"/>
        <v>10</v>
      </c>
      <c r="E4259" t="s">
        <v>437</v>
      </c>
      <c r="F4259" t="s">
        <v>792</v>
      </c>
      <c r="G4259" s="5">
        <v>1</v>
      </c>
    </row>
    <row r="4260" spans="1:7" x14ac:dyDescent="0.2">
      <c r="A4260" t="s">
        <v>789</v>
      </c>
      <c r="B4260" t="s">
        <v>790</v>
      </c>
      <c r="C4260" t="s">
        <v>795</v>
      </c>
      <c r="D4260" t="str">
        <f t="shared" si="66"/>
        <v>10</v>
      </c>
      <c r="E4260" t="s">
        <v>437</v>
      </c>
      <c r="F4260" t="s">
        <v>352</v>
      </c>
      <c r="G4260" s="5">
        <v>40</v>
      </c>
    </row>
    <row r="4261" spans="1:7" x14ac:dyDescent="0.2">
      <c r="A4261" t="s">
        <v>789</v>
      </c>
      <c r="B4261" t="s">
        <v>790</v>
      </c>
      <c r="C4261" t="s">
        <v>795</v>
      </c>
      <c r="D4261" t="str">
        <f t="shared" si="66"/>
        <v>10</v>
      </c>
      <c r="E4261" t="s">
        <v>437</v>
      </c>
      <c r="F4261" t="s">
        <v>413</v>
      </c>
      <c r="G4261" s="5">
        <v>16</v>
      </c>
    </row>
    <row r="4262" spans="1:7" x14ac:dyDescent="0.2">
      <c r="A4262" t="s">
        <v>789</v>
      </c>
      <c r="B4262" t="s">
        <v>790</v>
      </c>
      <c r="C4262" t="s">
        <v>795</v>
      </c>
      <c r="D4262" t="str">
        <f t="shared" si="66"/>
        <v>10</v>
      </c>
      <c r="E4262" t="s">
        <v>437</v>
      </c>
      <c r="F4262" t="s">
        <v>457</v>
      </c>
      <c r="G4262" s="5">
        <v>5</v>
      </c>
    </row>
    <row r="4263" spans="1:7" x14ac:dyDescent="0.2">
      <c r="A4263" t="s">
        <v>789</v>
      </c>
      <c r="B4263" t="s">
        <v>790</v>
      </c>
      <c r="C4263" t="s">
        <v>795</v>
      </c>
      <c r="D4263" t="str">
        <f t="shared" si="66"/>
        <v>10</v>
      </c>
      <c r="E4263" t="s">
        <v>322</v>
      </c>
      <c r="F4263" t="s">
        <v>352</v>
      </c>
      <c r="G4263" s="5">
        <v>5</v>
      </c>
    </row>
    <row r="4264" spans="1:7" x14ac:dyDescent="0.2">
      <c r="A4264" t="s">
        <v>789</v>
      </c>
      <c r="B4264" t="s">
        <v>790</v>
      </c>
      <c r="C4264" t="s">
        <v>795</v>
      </c>
      <c r="D4264" t="str">
        <f t="shared" si="66"/>
        <v>10</v>
      </c>
      <c r="E4264" t="s">
        <v>324</v>
      </c>
      <c r="F4264" t="s">
        <v>352</v>
      </c>
      <c r="G4264" s="5">
        <v>181</v>
      </c>
    </row>
    <row r="4265" spans="1:7" x14ac:dyDescent="0.2">
      <c r="A4265" t="s">
        <v>789</v>
      </c>
      <c r="B4265" t="s">
        <v>790</v>
      </c>
      <c r="C4265" t="s">
        <v>795</v>
      </c>
      <c r="D4265" t="str">
        <f t="shared" si="66"/>
        <v>10</v>
      </c>
      <c r="E4265" t="s">
        <v>324</v>
      </c>
      <c r="F4265" t="s">
        <v>457</v>
      </c>
      <c r="G4265" s="5">
        <v>66</v>
      </c>
    </row>
    <row r="4266" spans="1:7" x14ac:dyDescent="0.2">
      <c r="A4266" t="s">
        <v>789</v>
      </c>
      <c r="B4266" t="s">
        <v>790</v>
      </c>
      <c r="C4266" t="s">
        <v>795</v>
      </c>
      <c r="D4266" t="str">
        <f t="shared" si="66"/>
        <v>10</v>
      </c>
      <c r="E4266" t="s">
        <v>325</v>
      </c>
      <c r="F4266" t="s">
        <v>352</v>
      </c>
      <c r="G4266" s="5">
        <v>2</v>
      </c>
    </row>
    <row r="4267" spans="1:7" x14ac:dyDescent="0.2">
      <c r="A4267" t="s">
        <v>789</v>
      </c>
      <c r="B4267" t="s">
        <v>790</v>
      </c>
      <c r="C4267" t="s">
        <v>795</v>
      </c>
      <c r="D4267" t="str">
        <f t="shared" si="66"/>
        <v>10</v>
      </c>
      <c r="E4267" t="s">
        <v>326</v>
      </c>
      <c r="F4267" t="s">
        <v>352</v>
      </c>
      <c r="G4267" s="5">
        <v>192</v>
      </c>
    </row>
    <row r="4268" spans="1:7" x14ac:dyDescent="0.2">
      <c r="A4268" t="s">
        <v>789</v>
      </c>
      <c r="B4268" t="s">
        <v>790</v>
      </c>
      <c r="C4268" t="s">
        <v>795</v>
      </c>
      <c r="D4268" t="str">
        <f t="shared" si="66"/>
        <v>10</v>
      </c>
      <c r="E4268" t="s">
        <v>326</v>
      </c>
      <c r="F4268" t="s">
        <v>413</v>
      </c>
      <c r="G4268" s="5">
        <v>2</v>
      </c>
    </row>
    <row r="4269" spans="1:7" x14ac:dyDescent="0.2">
      <c r="A4269" t="s">
        <v>789</v>
      </c>
      <c r="B4269" t="s">
        <v>790</v>
      </c>
      <c r="C4269" t="s">
        <v>795</v>
      </c>
      <c r="D4269" t="str">
        <f t="shared" si="66"/>
        <v>10</v>
      </c>
      <c r="E4269" t="s">
        <v>326</v>
      </c>
      <c r="F4269" t="s">
        <v>457</v>
      </c>
      <c r="G4269" s="5">
        <v>67</v>
      </c>
    </row>
    <row r="4270" spans="1:7" x14ac:dyDescent="0.2">
      <c r="A4270" t="s">
        <v>789</v>
      </c>
      <c r="B4270" t="s">
        <v>790</v>
      </c>
      <c r="C4270" t="s">
        <v>795</v>
      </c>
      <c r="D4270" t="str">
        <f t="shared" si="66"/>
        <v>11</v>
      </c>
      <c r="E4270" t="s">
        <v>576</v>
      </c>
      <c r="F4270" t="s">
        <v>457</v>
      </c>
      <c r="G4270" s="5">
        <v>10</v>
      </c>
    </row>
    <row r="4271" spans="1:7" x14ac:dyDescent="0.2">
      <c r="A4271" t="s">
        <v>789</v>
      </c>
      <c r="B4271" t="s">
        <v>790</v>
      </c>
      <c r="C4271" t="s">
        <v>795</v>
      </c>
      <c r="D4271" t="str">
        <f t="shared" si="66"/>
        <v>11</v>
      </c>
      <c r="E4271" t="s">
        <v>406</v>
      </c>
      <c r="F4271" t="s">
        <v>457</v>
      </c>
      <c r="G4271" s="5">
        <v>110</v>
      </c>
    </row>
    <row r="4272" spans="1:7" x14ac:dyDescent="0.2">
      <c r="A4272" t="s">
        <v>789</v>
      </c>
      <c r="B4272" t="s">
        <v>790</v>
      </c>
      <c r="C4272" t="s">
        <v>795</v>
      </c>
      <c r="D4272" t="str">
        <f t="shared" si="66"/>
        <v>11</v>
      </c>
      <c r="E4272" t="s">
        <v>492</v>
      </c>
      <c r="F4272" t="s">
        <v>352</v>
      </c>
      <c r="G4272" s="5">
        <v>30</v>
      </c>
    </row>
    <row r="4273" spans="1:7" x14ac:dyDescent="0.2">
      <c r="A4273" t="s">
        <v>789</v>
      </c>
      <c r="B4273" t="s">
        <v>790</v>
      </c>
      <c r="C4273" t="s">
        <v>795</v>
      </c>
      <c r="D4273" t="str">
        <f t="shared" si="66"/>
        <v>11</v>
      </c>
      <c r="E4273" t="s">
        <v>407</v>
      </c>
      <c r="F4273" t="s">
        <v>457</v>
      </c>
      <c r="G4273" s="5">
        <v>80</v>
      </c>
    </row>
    <row r="4274" spans="1:7" x14ac:dyDescent="0.2">
      <c r="A4274" t="s">
        <v>789</v>
      </c>
      <c r="B4274" t="s">
        <v>790</v>
      </c>
      <c r="C4274" t="s">
        <v>795</v>
      </c>
      <c r="D4274" t="str">
        <f t="shared" si="66"/>
        <v>11</v>
      </c>
      <c r="E4274" t="s">
        <v>334</v>
      </c>
      <c r="F4274" t="s">
        <v>352</v>
      </c>
      <c r="G4274" s="5">
        <v>10</v>
      </c>
    </row>
    <row r="4275" spans="1:7" x14ac:dyDescent="0.2">
      <c r="A4275" t="s">
        <v>789</v>
      </c>
      <c r="B4275" t="s">
        <v>790</v>
      </c>
      <c r="C4275" t="s">
        <v>795</v>
      </c>
      <c r="D4275" t="str">
        <f t="shared" si="66"/>
        <v>11</v>
      </c>
      <c r="E4275" t="s">
        <v>474</v>
      </c>
      <c r="F4275" t="s">
        <v>457</v>
      </c>
      <c r="G4275" s="5">
        <v>2770</v>
      </c>
    </row>
    <row r="4276" spans="1:7" x14ac:dyDescent="0.2">
      <c r="A4276" t="s">
        <v>789</v>
      </c>
      <c r="B4276" t="s">
        <v>790</v>
      </c>
      <c r="C4276" t="s">
        <v>795</v>
      </c>
      <c r="D4276" t="str">
        <f t="shared" si="66"/>
        <v>11</v>
      </c>
      <c r="E4276" t="s">
        <v>347</v>
      </c>
      <c r="F4276" t="s">
        <v>718</v>
      </c>
      <c r="G4276" s="5">
        <v>10</v>
      </c>
    </row>
    <row r="4277" spans="1:7" x14ac:dyDescent="0.2">
      <c r="A4277" t="s">
        <v>789</v>
      </c>
      <c r="B4277" t="s">
        <v>790</v>
      </c>
      <c r="C4277" t="s">
        <v>795</v>
      </c>
      <c r="D4277" t="str">
        <f t="shared" si="66"/>
        <v>11</v>
      </c>
      <c r="E4277" t="s">
        <v>347</v>
      </c>
      <c r="F4277" t="s">
        <v>457</v>
      </c>
      <c r="G4277" s="5">
        <v>10080</v>
      </c>
    </row>
    <row r="4278" spans="1:7" x14ac:dyDescent="0.2">
      <c r="A4278" t="s">
        <v>789</v>
      </c>
      <c r="B4278" t="s">
        <v>790</v>
      </c>
      <c r="C4278" t="s">
        <v>795</v>
      </c>
      <c r="D4278" t="str">
        <f t="shared" si="66"/>
        <v>11</v>
      </c>
      <c r="E4278" t="s">
        <v>620</v>
      </c>
      <c r="F4278" t="s">
        <v>457</v>
      </c>
      <c r="G4278" s="5">
        <v>-3100</v>
      </c>
    </row>
    <row r="4279" spans="1:7" x14ac:dyDescent="0.2">
      <c r="A4279" t="s">
        <v>789</v>
      </c>
      <c r="B4279" t="s">
        <v>790</v>
      </c>
      <c r="C4279" t="s">
        <v>795</v>
      </c>
      <c r="D4279" t="str">
        <f t="shared" si="66"/>
        <v>11</v>
      </c>
      <c r="E4279" t="s">
        <v>627</v>
      </c>
      <c r="F4279" t="s">
        <v>457</v>
      </c>
      <c r="G4279" s="5">
        <v>-360</v>
      </c>
    </row>
    <row r="4280" spans="1:7" x14ac:dyDescent="0.2">
      <c r="A4280" t="s">
        <v>789</v>
      </c>
      <c r="B4280" t="s">
        <v>790</v>
      </c>
      <c r="C4280" t="s">
        <v>795</v>
      </c>
      <c r="D4280" t="str">
        <f t="shared" si="66"/>
        <v>11</v>
      </c>
      <c r="E4280" t="s">
        <v>335</v>
      </c>
      <c r="F4280" t="s">
        <v>413</v>
      </c>
      <c r="G4280" s="5">
        <v>10</v>
      </c>
    </row>
    <row r="4281" spans="1:7" x14ac:dyDescent="0.2">
      <c r="A4281" t="s">
        <v>789</v>
      </c>
      <c r="B4281" t="s">
        <v>790</v>
      </c>
      <c r="C4281" t="s">
        <v>795</v>
      </c>
      <c r="D4281" t="str">
        <f t="shared" si="66"/>
        <v>11</v>
      </c>
      <c r="E4281" t="s">
        <v>335</v>
      </c>
      <c r="F4281" t="s">
        <v>457</v>
      </c>
      <c r="G4281" s="5">
        <v>40</v>
      </c>
    </row>
    <row r="4282" spans="1:7" x14ac:dyDescent="0.2">
      <c r="A4282" t="s">
        <v>789</v>
      </c>
      <c r="B4282" t="s">
        <v>790</v>
      </c>
      <c r="C4282" t="s">
        <v>795</v>
      </c>
      <c r="D4282" t="str">
        <f t="shared" si="66"/>
        <v>11</v>
      </c>
      <c r="E4282" t="s">
        <v>495</v>
      </c>
      <c r="F4282" t="s">
        <v>457</v>
      </c>
      <c r="G4282" s="5">
        <v>3410</v>
      </c>
    </row>
    <row r="4283" spans="1:7" x14ac:dyDescent="0.2">
      <c r="A4283" t="s">
        <v>789</v>
      </c>
      <c r="B4283" t="s">
        <v>790</v>
      </c>
      <c r="C4283" t="s">
        <v>795</v>
      </c>
      <c r="D4283" t="str">
        <f t="shared" si="66"/>
        <v>12</v>
      </c>
      <c r="E4283" t="s">
        <v>336</v>
      </c>
      <c r="F4283" t="s">
        <v>454</v>
      </c>
      <c r="G4283" s="5">
        <v>10</v>
      </c>
    </row>
    <row r="4284" spans="1:7" x14ac:dyDescent="0.2">
      <c r="A4284" t="s">
        <v>789</v>
      </c>
      <c r="B4284" t="s">
        <v>790</v>
      </c>
      <c r="C4284" t="s">
        <v>795</v>
      </c>
      <c r="D4284" t="str">
        <f t="shared" si="66"/>
        <v>12</v>
      </c>
      <c r="E4284" t="s">
        <v>400</v>
      </c>
      <c r="F4284" t="s">
        <v>457</v>
      </c>
      <c r="G4284" s="5">
        <v>50</v>
      </c>
    </row>
    <row r="4285" spans="1:7" x14ac:dyDescent="0.2">
      <c r="A4285" t="s">
        <v>789</v>
      </c>
      <c r="B4285" t="s">
        <v>790</v>
      </c>
      <c r="C4285" t="s">
        <v>795</v>
      </c>
      <c r="D4285" t="str">
        <f t="shared" si="66"/>
        <v>12</v>
      </c>
      <c r="E4285" t="s">
        <v>503</v>
      </c>
      <c r="F4285" t="s">
        <v>457</v>
      </c>
      <c r="G4285" s="5">
        <v>270</v>
      </c>
    </row>
    <row r="4286" spans="1:7" x14ac:dyDescent="0.2">
      <c r="A4286" t="s">
        <v>789</v>
      </c>
      <c r="B4286" t="s">
        <v>790</v>
      </c>
      <c r="C4286" t="s">
        <v>795</v>
      </c>
      <c r="D4286" t="str">
        <f t="shared" si="66"/>
        <v>12</v>
      </c>
      <c r="E4286" t="s">
        <v>752</v>
      </c>
      <c r="F4286" t="s">
        <v>457</v>
      </c>
      <c r="G4286" s="5">
        <v>1330</v>
      </c>
    </row>
    <row r="4287" spans="1:7" x14ac:dyDescent="0.2">
      <c r="A4287" t="s">
        <v>789</v>
      </c>
      <c r="B4287" t="s">
        <v>790</v>
      </c>
      <c r="C4287" t="s">
        <v>795</v>
      </c>
      <c r="D4287" t="str">
        <f t="shared" si="66"/>
        <v>12</v>
      </c>
      <c r="E4287" t="s">
        <v>401</v>
      </c>
      <c r="F4287" t="s">
        <v>457</v>
      </c>
      <c r="G4287" s="5">
        <v>5080</v>
      </c>
    </row>
    <row r="4288" spans="1:7" x14ac:dyDescent="0.2">
      <c r="A4288" t="s">
        <v>789</v>
      </c>
      <c r="B4288" t="s">
        <v>790</v>
      </c>
      <c r="C4288" t="s">
        <v>795</v>
      </c>
      <c r="D4288" t="str">
        <f t="shared" si="66"/>
        <v>12</v>
      </c>
      <c r="E4288" t="s">
        <v>572</v>
      </c>
      <c r="F4288" t="s">
        <v>457</v>
      </c>
      <c r="G4288" s="5">
        <v>810</v>
      </c>
    </row>
    <row r="4289" spans="1:7" x14ac:dyDescent="0.2">
      <c r="A4289" t="s">
        <v>789</v>
      </c>
      <c r="B4289" t="s">
        <v>790</v>
      </c>
      <c r="C4289" t="s">
        <v>795</v>
      </c>
      <c r="D4289" t="str">
        <f t="shared" si="66"/>
        <v>12</v>
      </c>
      <c r="E4289" t="s">
        <v>446</v>
      </c>
      <c r="F4289" t="s">
        <v>457</v>
      </c>
      <c r="G4289" s="5">
        <v>20</v>
      </c>
    </row>
    <row r="4290" spans="1:7" x14ac:dyDescent="0.2">
      <c r="A4290" t="s">
        <v>789</v>
      </c>
      <c r="B4290" t="s">
        <v>790</v>
      </c>
      <c r="C4290" t="s">
        <v>795</v>
      </c>
      <c r="D4290" t="str">
        <f t="shared" si="66"/>
        <v>14</v>
      </c>
      <c r="E4290" t="s">
        <v>337</v>
      </c>
      <c r="F4290" t="s">
        <v>457</v>
      </c>
      <c r="G4290" s="5">
        <v>3000</v>
      </c>
    </row>
    <row r="4291" spans="1:7" x14ac:dyDescent="0.2">
      <c r="A4291" t="s">
        <v>789</v>
      </c>
      <c r="B4291" t="s">
        <v>790</v>
      </c>
      <c r="C4291" t="s">
        <v>795</v>
      </c>
      <c r="D4291" t="str">
        <f t="shared" ref="D4291:D4354" si="67">LEFT(E4291,2)</f>
        <v>14</v>
      </c>
      <c r="E4291" t="s">
        <v>669</v>
      </c>
      <c r="F4291" t="s">
        <v>457</v>
      </c>
      <c r="G4291" s="5">
        <v>10</v>
      </c>
    </row>
    <row r="4292" spans="1:7" x14ac:dyDescent="0.2">
      <c r="A4292" t="s">
        <v>789</v>
      </c>
      <c r="B4292" t="s">
        <v>790</v>
      </c>
      <c r="C4292" t="s">
        <v>795</v>
      </c>
      <c r="D4292" t="str">
        <f t="shared" si="67"/>
        <v>14</v>
      </c>
      <c r="E4292" t="s">
        <v>650</v>
      </c>
      <c r="F4292" t="s">
        <v>457</v>
      </c>
      <c r="G4292" s="5">
        <v>10</v>
      </c>
    </row>
    <row r="4293" spans="1:7" x14ac:dyDescent="0.2">
      <c r="A4293" t="s">
        <v>789</v>
      </c>
      <c r="B4293" t="s">
        <v>790</v>
      </c>
      <c r="C4293" t="s">
        <v>795</v>
      </c>
      <c r="D4293" t="str">
        <f t="shared" si="67"/>
        <v>14</v>
      </c>
      <c r="E4293" t="s">
        <v>338</v>
      </c>
      <c r="F4293" t="s">
        <v>414</v>
      </c>
      <c r="G4293" s="5">
        <v>2100</v>
      </c>
    </row>
    <row r="4294" spans="1:7" x14ac:dyDescent="0.2">
      <c r="A4294" t="s">
        <v>789</v>
      </c>
      <c r="B4294" t="s">
        <v>790</v>
      </c>
      <c r="C4294" t="s">
        <v>795</v>
      </c>
      <c r="D4294" t="str">
        <f t="shared" si="67"/>
        <v>16</v>
      </c>
      <c r="E4294" t="s">
        <v>382</v>
      </c>
      <c r="F4294" t="s">
        <v>459</v>
      </c>
      <c r="G4294" s="5">
        <v>-170</v>
      </c>
    </row>
    <row r="4295" spans="1:7" x14ac:dyDescent="0.2">
      <c r="A4295" t="s">
        <v>789</v>
      </c>
      <c r="B4295" t="s">
        <v>790</v>
      </c>
      <c r="C4295" t="s">
        <v>795</v>
      </c>
      <c r="D4295" t="str">
        <f t="shared" si="67"/>
        <v>16</v>
      </c>
      <c r="E4295" t="s">
        <v>507</v>
      </c>
      <c r="F4295" t="s">
        <v>457</v>
      </c>
      <c r="G4295" s="5">
        <v>-41000</v>
      </c>
    </row>
    <row r="4296" spans="1:7" x14ac:dyDescent="0.2">
      <c r="A4296" t="s">
        <v>789</v>
      </c>
      <c r="B4296" t="s">
        <v>790</v>
      </c>
      <c r="C4296" t="s">
        <v>795</v>
      </c>
      <c r="D4296" t="str">
        <f t="shared" si="67"/>
        <v>16</v>
      </c>
      <c r="E4296" t="s">
        <v>504</v>
      </c>
      <c r="F4296" t="s">
        <v>418</v>
      </c>
      <c r="G4296" s="5">
        <v>-70</v>
      </c>
    </row>
    <row r="4297" spans="1:7" x14ac:dyDescent="0.2">
      <c r="A4297" t="s">
        <v>789</v>
      </c>
      <c r="B4297" t="s">
        <v>790</v>
      </c>
      <c r="C4297" t="s">
        <v>795</v>
      </c>
      <c r="D4297" t="str">
        <f t="shared" si="67"/>
        <v>16</v>
      </c>
      <c r="E4297" t="s">
        <v>504</v>
      </c>
      <c r="F4297" t="s">
        <v>384</v>
      </c>
      <c r="G4297" s="5">
        <v>-80</v>
      </c>
    </row>
    <row r="4298" spans="1:7" x14ac:dyDescent="0.2">
      <c r="A4298" t="s">
        <v>789</v>
      </c>
      <c r="B4298" t="s">
        <v>790</v>
      </c>
      <c r="C4298" t="s">
        <v>795</v>
      </c>
      <c r="D4298" t="str">
        <f t="shared" si="67"/>
        <v>16</v>
      </c>
      <c r="E4298" t="s">
        <v>796</v>
      </c>
      <c r="F4298" t="s">
        <v>459</v>
      </c>
      <c r="G4298" s="5">
        <v>-80</v>
      </c>
    </row>
    <row r="4299" spans="1:7" x14ac:dyDescent="0.2">
      <c r="A4299" t="s">
        <v>789</v>
      </c>
      <c r="B4299" t="s">
        <v>790</v>
      </c>
      <c r="C4299" t="s">
        <v>795</v>
      </c>
      <c r="D4299" t="str">
        <f t="shared" si="67"/>
        <v>16</v>
      </c>
      <c r="E4299" t="s">
        <v>796</v>
      </c>
      <c r="F4299" t="s">
        <v>384</v>
      </c>
      <c r="G4299" s="5">
        <v>-630</v>
      </c>
    </row>
    <row r="4300" spans="1:7" x14ac:dyDescent="0.2">
      <c r="A4300" t="s">
        <v>789</v>
      </c>
      <c r="B4300" t="s">
        <v>790</v>
      </c>
      <c r="C4300" t="s">
        <v>795</v>
      </c>
      <c r="D4300" t="str">
        <f t="shared" si="67"/>
        <v>16</v>
      </c>
      <c r="E4300" t="s">
        <v>584</v>
      </c>
      <c r="F4300" t="s">
        <v>457</v>
      </c>
      <c r="G4300" s="5">
        <v>-2180</v>
      </c>
    </row>
    <row r="4301" spans="1:7" x14ac:dyDescent="0.2">
      <c r="A4301" t="s">
        <v>789</v>
      </c>
      <c r="B4301" t="s">
        <v>790</v>
      </c>
      <c r="C4301" t="s">
        <v>795</v>
      </c>
      <c r="D4301" t="str">
        <f t="shared" si="67"/>
        <v>16</v>
      </c>
      <c r="E4301" t="s">
        <v>567</v>
      </c>
      <c r="F4301" t="s">
        <v>454</v>
      </c>
      <c r="G4301" s="5">
        <v>-20</v>
      </c>
    </row>
    <row r="4302" spans="1:7" x14ac:dyDescent="0.2">
      <c r="A4302" t="s">
        <v>789</v>
      </c>
      <c r="B4302" t="s">
        <v>790</v>
      </c>
      <c r="C4302" t="s">
        <v>795</v>
      </c>
      <c r="D4302" t="str">
        <f t="shared" si="67"/>
        <v>16</v>
      </c>
      <c r="E4302" t="s">
        <v>567</v>
      </c>
      <c r="F4302" t="s">
        <v>352</v>
      </c>
      <c r="G4302" s="5">
        <v>-20</v>
      </c>
    </row>
    <row r="4303" spans="1:7" x14ac:dyDescent="0.2">
      <c r="A4303" t="s">
        <v>789</v>
      </c>
      <c r="B4303" t="s">
        <v>790</v>
      </c>
      <c r="C4303" t="s">
        <v>795</v>
      </c>
      <c r="D4303" t="str">
        <f t="shared" si="67"/>
        <v>16</v>
      </c>
      <c r="E4303" t="s">
        <v>567</v>
      </c>
      <c r="F4303" t="s">
        <v>457</v>
      </c>
      <c r="G4303" s="5">
        <v>-150</v>
      </c>
    </row>
    <row r="4304" spans="1:7" x14ac:dyDescent="0.2">
      <c r="A4304" t="s">
        <v>789</v>
      </c>
      <c r="B4304" t="s">
        <v>790</v>
      </c>
      <c r="C4304" t="s">
        <v>795</v>
      </c>
      <c r="D4304" t="str">
        <f t="shared" si="67"/>
        <v>16</v>
      </c>
      <c r="E4304" t="s">
        <v>731</v>
      </c>
      <c r="F4304" t="s">
        <v>352</v>
      </c>
      <c r="G4304" s="5">
        <v>-490</v>
      </c>
    </row>
    <row r="4305" spans="1:7" x14ac:dyDescent="0.2">
      <c r="A4305" t="s">
        <v>789</v>
      </c>
      <c r="B4305" t="s">
        <v>790</v>
      </c>
      <c r="C4305" t="s">
        <v>795</v>
      </c>
      <c r="D4305" t="str">
        <f t="shared" si="67"/>
        <v>16</v>
      </c>
      <c r="E4305" t="s">
        <v>731</v>
      </c>
      <c r="F4305" t="s">
        <v>455</v>
      </c>
      <c r="G4305" s="5">
        <v>-70</v>
      </c>
    </row>
    <row r="4306" spans="1:7" x14ac:dyDescent="0.2">
      <c r="A4306" t="s">
        <v>789</v>
      </c>
      <c r="B4306" t="s">
        <v>790</v>
      </c>
      <c r="C4306" t="s">
        <v>795</v>
      </c>
      <c r="D4306" t="str">
        <f t="shared" si="67"/>
        <v>16</v>
      </c>
      <c r="E4306" t="s">
        <v>731</v>
      </c>
      <c r="F4306" t="s">
        <v>457</v>
      </c>
      <c r="G4306" s="5">
        <v>-150</v>
      </c>
    </row>
    <row r="4307" spans="1:7" x14ac:dyDescent="0.2">
      <c r="A4307" t="s">
        <v>789</v>
      </c>
      <c r="B4307" t="s">
        <v>790</v>
      </c>
      <c r="C4307" t="s">
        <v>795</v>
      </c>
      <c r="D4307" t="str">
        <f t="shared" si="67"/>
        <v>17</v>
      </c>
      <c r="E4307" t="s">
        <v>339</v>
      </c>
      <c r="F4307" t="s">
        <v>457</v>
      </c>
      <c r="G4307" s="5">
        <v>-3000</v>
      </c>
    </row>
    <row r="4308" spans="1:7" x14ac:dyDescent="0.2">
      <c r="A4308" t="s">
        <v>789</v>
      </c>
      <c r="B4308" t="s">
        <v>790</v>
      </c>
      <c r="C4308" t="s">
        <v>795</v>
      </c>
      <c r="D4308" t="str">
        <f t="shared" si="67"/>
        <v>17</v>
      </c>
      <c r="E4308" t="s">
        <v>395</v>
      </c>
      <c r="F4308" t="s">
        <v>457</v>
      </c>
      <c r="G4308" s="5">
        <v>-800</v>
      </c>
    </row>
    <row r="4309" spans="1:7" x14ac:dyDescent="0.2">
      <c r="A4309" t="s">
        <v>789</v>
      </c>
      <c r="B4309" t="s">
        <v>790</v>
      </c>
      <c r="C4309" t="s">
        <v>797</v>
      </c>
      <c r="D4309" t="str">
        <f t="shared" si="67"/>
        <v>10</v>
      </c>
      <c r="E4309" t="s">
        <v>320</v>
      </c>
      <c r="F4309" t="s">
        <v>454</v>
      </c>
      <c r="G4309" s="5">
        <v>202</v>
      </c>
    </row>
    <row r="4310" spans="1:7" x14ac:dyDescent="0.2">
      <c r="A4310" t="s">
        <v>789</v>
      </c>
      <c r="B4310" t="s">
        <v>790</v>
      </c>
      <c r="C4310" t="s">
        <v>797</v>
      </c>
      <c r="D4310" t="str">
        <f t="shared" si="67"/>
        <v>10</v>
      </c>
      <c r="E4310" t="s">
        <v>320</v>
      </c>
      <c r="F4310" t="s">
        <v>418</v>
      </c>
      <c r="G4310" s="5">
        <v>55</v>
      </c>
    </row>
    <row r="4311" spans="1:7" x14ac:dyDescent="0.2">
      <c r="A4311" t="s">
        <v>789</v>
      </c>
      <c r="B4311" t="s">
        <v>790</v>
      </c>
      <c r="C4311" t="s">
        <v>797</v>
      </c>
      <c r="D4311" t="str">
        <f t="shared" si="67"/>
        <v>10</v>
      </c>
      <c r="E4311" t="s">
        <v>320</v>
      </c>
      <c r="F4311" t="s">
        <v>384</v>
      </c>
      <c r="G4311" s="5">
        <v>40</v>
      </c>
    </row>
    <row r="4312" spans="1:7" x14ac:dyDescent="0.2">
      <c r="A4312" t="s">
        <v>789</v>
      </c>
      <c r="B4312" t="s">
        <v>790</v>
      </c>
      <c r="C4312" t="s">
        <v>797</v>
      </c>
      <c r="D4312" t="str">
        <f t="shared" si="67"/>
        <v>10</v>
      </c>
      <c r="E4312" t="s">
        <v>324</v>
      </c>
      <c r="F4312" t="s">
        <v>454</v>
      </c>
      <c r="G4312" s="5">
        <v>32</v>
      </c>
    </row>
    <row r="4313" spans="1:7" x14ac:dyDescent="0.2">
      <c r="A4313" t="s">
        <v>789</v>
      </c>
      <c r="B4313" t="s">
        <v>790</v>
      </c>
      <c r="C4313" t="s">
        <v>797</v>
      </c>
      <c r="D4313" t="str">
        <f t="shared" si="67"/>
        <v>10</v>
      </c>
      <c r="E4313" t="s">
        <v>324</v>
      </c>
      <c r="F4313" t="s">
        <v>418</v>
      </c>
      <c r="G4313" s="5">
        <v>9</v>
      </c>
    </row>
    <row r="4314" spans="1:7" x14ac:dyDescent="0.2">
      <c r="A4314" t="s">
        <v>789</v>
      </c>
      <c r="B4314" t="s">
        <v>790</v>
      </c>
      <c r="C4314" t="s">
        <v>797</v>
      </c>
      <c r="D4314" t="str">
        <f t="shared" si="67"/>
        <v>10</v>
      </c>
      <c r="E4314" t="s">
        <v>324</v>
      </c>
      <c r="F4314" t="s">
        <v>384</v>
      </c>
      <c r="G4314" s="5">
        <v>6</v>
      </c>
    </row>
    <row r="4315" spans="1:7" x14ac:dyDescent="0.2">
      <c r="A4315" t="s">
        <v>789</v>
      </c>
      <c r="B4315" t="s">
        <v>790</v>
      </c>
      <c r="C4315" t="s">
        <v>797</v>
      </c>
      <c r="D4315" t="str">
        <f t="shared" si="67"/>
        <v>10</v>
      </c>
      <c r="E4315" t="s">
        <v>325</v>
      </c>
      <c r="F4315" t="s">
        <v>454</v>
      </c>
      <c r="G4315" s="5">
        <v>1</v>
      </c>
    </row>
    <row r="4316" spans="1:7" x14ac:dyDescent="0.2">
      <c r="A4316" t="s">
        <v>789</v>
      </c>
      <c r="B4316" t="s">
        <v>790</v>
      </c>
      <c r="C4316" t="s">
        <v>797</v>
      </c>
      <c r="D4316" t="str">
        <f t="shared" si="67"/>
        <v>10</v>
      </c>
      <c r="E4316" t="s">
        <v>326</v>
      </c>
      <c r="F4316" t="s">
        <v>454</v>
      </c>
      <c r="G4316" s="5">
        <v>33</v>
      </c>
    </row>
    <row r="4317" spans="1:7" x14ac:dyDescent="0.2">
      <c r="A4317" t="s">
        <v>789</v>
      </c>
      <c r="B4317" t="s">
        <v>790</v>
      </c>
      <c r="C4317" t="s">
        <v>797</v>
      </c>
      <c r="D4317" t="str">
        <f t="shared" si="67"/>
        <v>10</v>
      </c>
      <c r="E4317" t="s">
        <v>326</v>
      </c>
      <c r="F4317" t="s">
        <v>418</v>
      </c>
      <c r="G4317" s="5">
        <v>9</v>
      </c>
    </row>
    <row r="4318" spans="1:7" x14ac:dyDescent="0.2">
      <c r="A4318" t="s">
        <v>789</v>
      </c>
      <c r="B4318" t="s">
        <v>790</v>
      </c>
      <c r="C4318" t="s">
        <v>797</v>
      </c>
      <c r="D4318" t="str">
        <f t="shared" si="67"/>
        <v>10</v>
      </c>
      <c r="E4318" t="s">
        <v>326</v>
      </c>
      <c r="F4318" t="s">
        <v>384</v>
      </c>
      <c r="G4318" s="5">
        <v>7</v>
      </c>
    </row>
    <row r="4319" spans="1:7" x14ac:dyDescent="0.2">
      <c r="A4319" t="s">
        <v>789</v>
      </c>
      <c r="B4319" t="s">
        <v>790</v>
      </c>
      <c r="C4319" t="s">
        <v>797</v>
      </c>
      <c r="D4319" t="str">
        <f t="shared" si="67"/>
        <v>11</v>
      </c>
      <c r="E4319" t="s">
        <v>344</v>
      </c>
      <c r="F4319" t="s">
        <v>384</v>
      </c>
      <c r="G4319" s="5">
        <v>10</v>
      </c>
    </row>
    <row r="4320" spans="1:7" x14ac:dyDescent="0.2">
      <c r="A4320" t="s">
        <v>789</v>
      </c>
      <c r="B4320" t="s">
        <v>790</v>
      </c>
      <c r="C4320" t="s">
        <v>797</v>
      </c>
      <c r="D4320" t="str">
        <f t="shared" si="67"/>
        <v>11</v>
      </c>
      <c r="E4320" t="s">
        <v>405</v>
      </c>
      <c r="F4320" t="s">
        <v>384</v>
      </c>
      <c r="G4320" s="5">
        <v>10</v>
      </c>
    </row>
    <row r="4321" spans="1:7" x14ac:dyDescent="0.2">
      <c r="A4321" t="s">
        <v>789</v>
      </c>
      <c r="B4321" t="s">
        <v>790</v>
      </c>
      <c r="C4321" t="s">
        <v>797</v>
      </c>
      <c r="D4321" t="str">
        <f t="shared" si="67"/>
        <v>11</v>
      </c>
      <c r="E4321" t="s">
        <v>327</v>
      </c>
      <c r="F4321" t="s">
        <v>454</v>
      </c>
      <c r="G4321" s="5">
        <v>10</v>
      </c>
    </row>
    <row r="4322" spans="1:7" x14ac:dyDescent="0.2">
      <c r="A4322" t="s">
        <v>789</v>
      </c>
      <c r="B4322" t="s">
        <v>790</v>
      </c>
      <c r="C4322" t="s">
        <v>797</v>
      </c>
      <c r="D4322" t="str">
        <f t="shared" si="67"/>
        <v>11</v>
      </c>
      <c r="E4322" t="s">
        <v>328</v>
      </c>
      <c r="F4322" t="s">
        <v>454</v>
      </c>
      <c r="G4322" s="5">
        <v>30</v>
      </c>
    </row>
    <row r="4323" spans="1:7" x14ac:dyDescent="0.2">
      <c r="A4323" t="s">
        <v>789</v>
      </c>
      <c r="B4323" t="s">
        <v>790</v>
      </c>
      <c r="C4323" t="s">
        <v>797</v>
      </c>
      <c r="D4323" t="str">
        <f t="shared" si="67"/>
        <v>11</v>
      </c>
      <c r="E4323" t="s">
        <v>392</v>
      </c>
      <c r="F4323" t="s">
        <v>454</v>
      </c>
      <c r="G4323" s="5">
        <v>10</v>
      </c>
    </row>
    <row r="4324" spans="1:7" x14ac:dyDescent="0.2">
      <c r="A4324" t="s">
        <v>789</v>
      </c>
      <c r="B4324" t="s">
        <v>790</v>
      </c>
      <c r="C4324" t="s">
        <v>797</v>
      </c>
      <c r="D4324" t="str">
        <f t="shared" si="67"/>
        <v>11</v>
      </c>
      <c r="E4324" t="s">
        <v>392</v>
      </c>
      <c r="F4324" t="s">
        <v>352</v>
      </c>
      <c r="G4324" s="5">
        <v>10</v>
      </c>
    </row>
    <row r="4325" spans="1:7" x14ac:dyDescent="0.2">
      <c r="A4325" t="s">
        <v>789</v>
      </c>
      <c r="B4325" t="s">
        <v>790</v>
      </c>
      <c r="C4325" t="s">
        <v>797</v>
      </c>
      <c r="D4325" t="str">
        <f t="shared" si="67"/>
        <v>11</v>
      </c>
      <c r="E4325" t="s">
        <v>360</v>
      </c>
      <c r="F4325" t="s">
        <v>352</v>
      </c>
      <c r="G4325" s="5">
        <v>10</v>
      </c>
    </row>
    <row r="4326" spans="1:7" x14ac:dyDescent="0.2">
      <c r="A4326" t="s">
        <v>789</v>
      </c>
      <c r="B4326" t="s">
        <v>790</v>
      </c>
      <c r="C4326" t="s">
        <v>797</v>
      </c>
      <c r="D4326" t="str">
        <f t="shared" si="67"/>
        <v>11</v>
      </c>
      <c r="E4326" t="s">
        <v>406</v>
      </c>
      <c r="F4326" t="s">
        <v>454</v>
      </c>
      <c r="G4326" s="5">
        <v>10</v>
      </c>
    </row>
    <row r="4327" spans="1:7" x14ac:dyDescent="0.2">
      <c r="A4327" t="s">
        <v>789</v>
      </c>
      <c r="B4327" t="s">
        <v>790</v>
      </c>
      <c r="C4327" t="s">
        <v>797</v>
      </c>
      <c r="D4327" t="str">
        <f t="shared" si="67"/>
        <v>11</v>
      </c>
      <c r="E4327" t="s">
        <v>407</v>
      </c>
      <c r="F4327" t="s">
        <v>384</v>
      </c>
      <c r="G4327" s="5">
        <v>10</v>
      </c>
    </row>
    <row r="4328" spans="1:7" x14ac:dyDescent="0.2">
      <c r="A4328" t="s">
        <v>789</v>
      </c>
      <c r="B4328" t="s">
        <v>790</v>
      </c>
      <c r="C4328" t="s">
        <v>797</v>
      </c>
      <c r="D4328" t="str">
        <f t="shared" si="67"/>
        <v>11</v>
      </c>
      <c r="E4328" t="s">
        <v>474</v>
      </c>
      <c r="F4328" t="s">
        <v>454</v>
      </c>
      <c r="G4328" s="5">
        <v>1200</v>
      </c>
    </row>
    <row r="4329" spans="1:7" x14ac:dyDescent="0.2">
      <c r="A4329" t="s">
        <v>789</v>
      </c>
      <c r="B4329" t="s">
        <v>790</v>
      </c>
      <c r="C4329" t="s">
        <v>797</v>
      </c>
      <c r="D4329" t="str">
        <f t="shared" si="67"/>
        <v>11</v>
      </c>
      <c r="E4329" t="s">
        <v>474</v>
      </c>
      <c r="F4329" t="s">
        <v>352</v>
      </c>
      <c r="G4329" s="5">
        <v>190</v>
      </c>
    </row>
    <row r="4330" spans="1:7" x14ac:dyDescent="0.2">
      <c r="A4330" t="s">
        <v>789</v>
      </c>
      <c r="B4330" t="s">
        <v>790</v>
      </c>
      <c r="C4330" t="s">
        <v>797</v>
      </c>
      <c r="D4330" t="str">
        <f t="shared" si="67"/>
        <v>11</v>
      </c>
      <c r="E4330" t="s">
        <v>474</v>
      </c>
      <c r="F4330" t="s">
        <v>554</v>
      </c>
      <c r="G4330" s="5">
        <v>20</v>
      </c>
    </row>
    <row r="4331" spans="1:7" x14ac:dyDescent="0.2">
      <c r="A4331" t="s">
        <v>789</v>
      </c>
      <c r="B4331" t="s">
        <v>790</v>
      </c>
      <c r="C4331" t="s">
        <v>797</v>
      </c>
      <c r="D4331" t="str">
        <f t="shared" si="67"/>
        <v>11</v>
      </c>
      <c r="E4331" t="s">
        <v>474</v>
      </c>
      <c r="F4331" t="s">
        <v>600</v>
      </c>
      <c r="G4331" s="5">
        <v>40</v>
      </c>
    </row>
    <row r="4332" spans="1:7" x14ac:dyDescent="0.2">
      <c r="A4332" t="s">
        <v>789</v>
      </c>
      <c r="B4332" t="s">
        <v>790</v>
      </c>
      <c r="C4332" t="s">
        <v>797</v>
      </c>
      <c r="D4332" t="str">
        <f t="shared" si="67"/>
        <v>11</v>
      </c>
      <c r="E4332" t="s">
        <v>474</v>
      </c>
      <c r="F4332" t="s">
        <v>418</v>
      </c>
      <c r="G4332" s="5">
        <v>110</v>
      </c>
    </row>
    <row r="4333" spans="1:7" x14ac:dyDescent="0.2">
      <c r="A4333" t="s">
        <v>789</v>
      </c>
      <c r="B4333" t="s">
        <v>790</v>
      </c>
      <c r="C4333" t="s">
        <v>797</v>
      </c>
      <c r="D4333" t="str">
        <f t="shared" si="67"/>
        <v>11</v>
      </c>
      <c r="E4333" t="s">
        <v>474</v>
      </c>
      <c r="F4333" t="s">
        <v>384</v>
      </c>
      <c r="G4333" s="5">
        <v>250</v>
      </c>
    </row>
    <row r="4334" spans="1:7" x14ac:dyDescent="0.2">
      <c r="A4334" t="s">
        <v>789</v>
      </c>
      <c r="B4334" t="s">
        <v>790</v>
      </c>
      <c r="C4334" t="s">
        <v>797</v>
      </c>
      <c r="D4334" t="str">
        <f t="shared" si="67"/>
        <v>11</v>
      </c>
      <c r="E4334" t="s">
        <v>474</v>
      </c>
      <c r="F4334" t="s">
        <v>555</v>
      </c>
      <c r="G4334" s="5">
        <v>10</v>
      </c>
    </row>
    <row r="4335" spans="1:7" x14ac:dyDescent="0.2">
      <c r="A4335" t="s">
        <v>789</v>
      </c>
      <c r="B4335" t="s">
        <v>790</v>
      </c>
      <c r="C4335" t="s">
        <v>797</v>
      </c>
      <c r="D4335" t="str">
        <f t="shared" si="67"/>
        <v>11</v>
      </c>
      <c r="E4335" t="s">
        <v>493</v>
      </c>
      <c r="F4335" t="s">
        <v>454</v>
      </c>
      <c r="G4335" s="5">
        <v>40</v>
      </c>
    </row>
    <row r="4336" spans="1:7" x14ac:dyDescent="0.2">
      <c r="A4336" t="s">
        <v>789</v>
      </c>
      <c r="B4336" t="s">
        <v>790</v>
      </c>
      <c r="C4336" t="s">
        <v>797</v>
      </c>
      <c r="D4336" t="str">
        <f t="shared" si="67"/>
        <v>11</v>
      </c>
      <c r="E4336" t="s">
        <v>531</v>
      </c>
      <c r="F4336" t="s">
        <v>454</v>
      </c>
      <c r="G4336" s="5">
        <v>100</v>
      </c>
    </row>
    <row r="4337" spans="1:7" x14ac:dyDescent="0.2">
      <c r="A4337" t="s">
        <v>789</v>
      </c>
      <c r="B4337" t="s">
        <v>790</v>
      </c>
      <c r="C4337" t="s">
        <v>797</v>
      </c>
      <c r="D4337" t="str">
        <f t="shared" si="67"/>
        <v>11</v>
      </c>
      <c r="E4337" t="s">
        <v>499</v>
      </c>
      <c r="F4337" t="s">
        <v>792</v>
      </c>
      <c r="G4337" s="5">
        <v>40</v>
      </c>
    </row>
    <row r="4338" spans="1:7" x14ac:dyDescent="0.2">
      <c r="A4338" t="s">
        <v>789</v>
      </c>
      <c r="B4338" t="s">
        <v>790</v>
      </c>
      <c r="C4338" t="s">
        <v>797</v>
      </c>
      <c r="D4338" t="str">
        <f t="shared" si="67"/>
        <v>11</v>
      </c>
      <c r="E4338" t="s">
        <v>347</v>
      </c>
      <c r="F4338" t="s">
        <v>352</v>
      </c>
      <c r="G4338" s="5">
        <v>6510</v>
      </c>
    </row>
    <row r="4339" spans="1:7" x14ac:dyDescent="0.2">
      <c r="A4339" t="s">
        <v>789</v>
      </c>
      <c r="B4339" t="s">
        <v>790</v>
      </c>
      <c r="C4339" t="s">
        <v>797</v>
      </c>
      <c r="D4339" t="str">
        <f t="shared" si="67"/>
        <v>11</v>
      </c>
      <c r="E4339" t="s">
        <v>347</v>
      </c>
      <c r="F4339" t="s">
        <v>418</v>
      </c>
      <c r="G4339" s="5">
        <v>850</v>
      </c>
    </row>
    <row r="4340" spans="1:7" x14ac:dyDescent="0.2">
      <c r="A4340" t="s">
        <v>789</v>
      </c>
      <c r="B4340" t="s">
        <v>790</v>
      </c>
      <c r="C4340" t="s">
        <v>797</v>
      </c>
      <c r="D4340" t="str">
        <f t="shared" si="67"/>
        <v>11</v>
      </c>
      <c r="E4340" t="s">
        <v>347</v>
      </c>
      <c r="F4340" t="s">
        <v>384</v>
      </c>
      <c r="G4340" s="5">
        <v>290</v>
      </c>
    </row>
    <row r="4341" spans="1:7" x14ac:dyDescent="0.2">
      <c r="A4341" t="s">
        <v>789</v>
      </c>
      <c r="B4341" t="s">
        <v>790</v>
      </c>
      <c r="C4341" t="s">
        <v>797</v>
      </c>
      <c r="D4341" t="str">
        <f t="shared" si="67"/>
        <v>11</v>
      </c>
      <c r="E4341" t="s">
        <v>620</v>
      </c>
      <c r="F4341" t="s">
        <v>377</v>
      </c>
      <c r="G4341" s="5">
        <v>-1490</v>
      </c>
    </row>
    <row r="4342" spans="1:7" x14ac:dyDescent="0.2">
      <c r="A4342" t="s">
        <v>789</v>
      </c>
      <c r="B4342" t="s">
        <v>790</v>
      </c>
      <c r="C4342" t="s">
        <v>797</v>
      </c>
      <c r="D4342" t="str">
        <f t="shared" si="67"/>
        <v>11</v>
      </c>
      <c r="E4342" t="s">
        <v>620</v>
      </c>
      <c r="F4342" t="s">
        <v>381</v>
      </c>
      <c r="G4342" s="5">
        <v>-3720</v>
      </c>
    </row>
    <row r="4343" spans="1:7" x14ac:dyDescent="0.2">
      <c r="A4343" t="s">
        <v>789</v>
      </c>
      <c r="B4343" t="s">
        <v>790</v>
      </c>
      <c r="C4343" t="s">
        <v>797</v>
      </c>
      <c r="D4343" t="str">
        <f t="shared" si="67"/>
        <v>11</v>
      </c>
      <c r="E4343" t="s">
        <v>620</v>
      </c>
      <c r="F4343" t="s">
        <v>374</v>
      </c>
      <c r="G4343" s="5">
        <v>-750</v>
      </c>
    </row>
    <row r="4344" spans="1:7" x14ac:dyDescent="0.2">
      <c r="A4344" t="s">
        <v>789</v>
      </c>
      <c r="B4344" t="s">
        <v>790</v>
      </c>
      <c r="C4344" t="s">
        <v>797</v>
      </c>
      <c r="D4344" t="str">
        <f t="shared" si="67"/>
        <v>11</v>
      </c>
      <c r="E4344" t="s">
        <v>620</v>
      </c>
      <c r="F4344" t="s">
        <v>457</v>
      </c>
      <c r="G4344" s="5">
        <v>-1090</v>
      </c>
    </row>
    <row r="4345" spans="1:7" x14ac:dyDescent="0.2">
      <c r="A4345" t="s">
        <v>789</v>
      </c>
      <c r="B4345" t="s">
        <v>790</v>
      </c>
      <c r="C4345" t="s">
        <v>797</v>
      </c>
      <c r="D4345" t="str">
        <f t="shared" si="67"/>
        <v>11</v>
      </c>
      <c r="E4345" t="s">
        <v>620</v>
      </c>
      <c r="F4345" t="s">
        <v>462</v>
      </c>
      <c r="G4345" s="5">
        <v>-200</v>
      </c>
    </row>
    <row r="4346" spans="1:7" x14ac:dyDescent="0.2">
      <c r="A4346" t="s">
        <v>789</v>
      </c>
      <c r="B4346" t="s">
        <v>790</v>
      </c>
      <c r="C4346" t="s">
        <v>797</v>
      </c>
      <c r="D4346" t="str">
        <f t="shared" si="67"/>
        <v>11</v>
      </c>
      <c r="E4346" t="s">
        <v>620</v>
      </c>
      <c r="F4346" t="s">
        <v>463</v>
      </c>
      <c r="G4346" s="5">
        <v>-1490</v>
      </c>
    </row>
    <row r="4347" spans="1:7" x14ac:dyDescent="0.2">
      <c r="A4347" t="s">
        <v>789</v>
      </c>
      <c r="B4347" t="s">
        <v>790</v>
      </c>
      <c r="C4347" t="s">
        <v>797</v>
      </c>
      <c r="D4347" t="str">
        <f t="shared" si="67"/>
        <v>11</v>
      </c>
      <c r="E4347" t="s">
        <v>335</v>
      </c>
      <c r="F4347" t="s">
        <v>454</v>
      </c>
      <c r="G4347" s="5">
        <v>10</v>
      </c>
    </row>
    <row r="4348" spans="1:7" x14ac:dyDescent="0.2">
      <c r="A4348" t="s">
        <v>789</v>
      </c>
      <c r="B4348" t="s">
        <v>790</v>
      </c>
      <c r="C4348" t="s">
        <v>797</v>
      </c>
      <c r="D4348" t="str">
        <f t="shared" si="67"/>
        <v>11</v>
      </c>
      <c r="E4348" t="s">
        <v>335</v>
      </c>
      <c r="F4348" t="s">
        <v>418</v>
      </c>
      <c r="G4348" s="5">
        <v>90</v>
      </c>
    </row>
    <row r="4349" spans="1:7" x14ac:dyDescent="0.2">
      <c r="A4349" t="s">
        <v>789</v>
      </c>
      <c r="B4349" t="s">
        <v>790</v>
      </c>
      <c r="C4349" t="s">
        <v>797</v>
      </c>
      <c r="D4349" t="str">
        <f t="shared" si="67"/>
        <v>11</v>
      </c>
      <c r="E4349" t="s">
        <v>495</v>
      </c>
      <c r="F4349" t="s">
        <v>454</v>
      </c>
      <c r="G4349" s="5">
        <v>390</v>
      </c>
    </row>
    <row r="4350" spans="1:7" x14ac:dyDescent="0.2">
      <c r="A4350" t="s">
        <v>789</v>
      </c>
      <c r="B4350" t="s">
        <v>790</v>
      </c>
      <c r="C4350" t="s">
        <v>797</v>
      </c>
      <c r="D4350" t="str">
        <f t="shared" si="67"/>
        <v>11</v>
      </c>
      <c r="E4350" t="s">
        <v>495</v>
      </c>
      <c r="F4350" t="s">
        <v>352</v>
      </c>
      <c r="G4350" s="5">
        <v>270</v>
      </c>
    </row>
    <row r="4351" spans="1:7" x14ac:dyDescent="0.2">
      <c r="A4351" t="s">
        <v>789</v>
      </c>
      <c r="B4351" t="s">
        <v>790</v>
      </c>
      <c r="C4351" t="s">
        <v>797</v>
      </c>
      <c r="D4351" t="str">
        <f t="shared" si="67"/>
        <v>11</v>
      </c>
      <c r="E4351" t="s">
        <v>495</v>
      </c>
      <c r="F4351" t="s">
        <v>413</v>
      </c>
      <c r="G4351" s="5">
        <v>10</v>
      </c>
    </row>
    <row r="4352" spans="1:7" x14ac:dyDescent="0.2">
      <c r="A4352" t="s">
        <v>789</v>
      </c>
      <c r="B4352" t="s">
        <v>790</v>
      </c>
      <c r="C4352" t="s">
        <v>797</v>
      </c>
      <c r="D4352" t="str">
        <f t="shared" si="67"/>
        <v>11</v>
      </c>
      <c r="E4352" t="s">
        <v>495</v>
      </c>
      <c r="F4352" t="s">
        <v>372</v>
      </c>
      <c r="G4352" s="5">
        <v>10</v>
      </c>
    </row>
    <row r="4353" spans="1:7" x14ac:dyDescent="0.2">
      <c r="A4353" t="s">
        <v>789</v>
      </c>
      <c r="B4353" t="s">
        <v>790</v>
      </c>
      <c r="C4353" t="s">
        <v>797</v>
      </c>
      <c r="D4353" t="str">
        <f t="shared" si="67"/>
        <v>11</v>
      </c>
      <c r="E4353" t="s">
        <v>495</v>
      </c>
      <c r="F4353" t="s">
        <v>600</v>
      </c>
      <c r="G4353" s="5">
        <v>70</v>
      </c>
    </row>
    <row r="4354" spans="1:7" x14ac:dyDescent="0.2">
      <c r="A4354" t="s">
        <v>789</v>
      </c>
      <c r="B4354" t="s">
        <v>790</v>
      </c>
      <c r="C4354" t="s">
        <v>797</v>
      </c>
      <c r="D4354" t="str">
        <f t="shared" si="67"/>
        <v>11</v>
      </c>
      <c r="E4354" t="s">
        <v>495</v>
      </c>
      <c r="F4354" t="s">
        <v>418</v>
      </c>
      <c r="G4354" s="5">
        <v>-10</v>
      </c>
    </row>
    <row r="4355" spans="1:7" x14ac:dyDescent="0.2">
      <c r="A4355" t="s">
        <v>789</v>
      </c>
      <c r="B4355" t="s">
        <v>790</v>
      </c>
      <c r="C4355" t="s">
        <v>797</v>
      </c>
      <c r="D4355" t="str">
        <f t="shared" ref="D4355:D4418" si="68">LEFT(E4355,2)</f>
        <v>11</v>
      </c>
      <c r="E4355" t="s">
        <v>495</v>
      </c>
      <c r="F4355" t="s">
        <v>555</v>
      </c>
      <c r="G4355" s="5">
        <v>10</v>
      </c>
    </row>
    <row r="4356" spans="1:7" x14ac:dyDescent="0.2">
      <c r="A4356" t="s">
        <v>789</v>
      </c>
      <c r="B4356" t="s">
        <v>790</v>
      </c>
      <c r="C4356" t="s">
        <v>797</v>
      </c>
      <c r="D4356" t="str">
        <f t="shared" si="68"/>
        <v>11</v>
      </c>
      <c r="E4356" t="s">
        <v>495</v>
      </c>
      <c r="F4356" t="s">
        <v>556</v>
      </c>
      <c r="G4356" s="5">
        <v>10</v>
      </c>
    </row>
    <row r="4357" spans="1:7" x14ac:dyDescent="0.2">
      <c r="A4357" t="s">
        <v>789</v>
      </c>
      <c r="B4357" t="s">
        <v>790</v>
      </c>
      <c r="C4357" t="s">
        <v>797</v>
      </c>
      <c r="D4357" t="str">
        <f t="shared" si="68"/>
        <v>12</v>
      </c>
      <c r="E4357" t="s">
        <v>336</v>
      </c>
      <c r="F4357" t="s">
        <v>454</v>
      </c>
      <c r="G4357" s="5">
        <v>20</v>
      </c>
    </row>
    <row r="4358" spans="1:7" x14ac:dyDescent="0.2">
      <c r="A4358" t="s">
        <v>789</v>
      </c>
      <c r="B4358" t="s">
        <v>790</v>
      </c>
      <c r="C4358" t="s">
        <v>797</v>
      </c>
      <c r="D4358" t="str">
        <f t="shared" si="68"/>
        <v>12</v>
      </c>
      <c r="E4358" t="s">
        <v>400</v>
      </c>
      <c r="F4358" t="s">
        <v>384</v>
      </c>
      <c r="G4358" s="5">
        <v>10</v>
      </c>
    </row>
    <row r="4359" spans="1:7" x14ac:dyDescent="0.2">
      <c r="A4359" t="s">
        <v>789</v>
      </c>
      <c r="B4359" t="s">
        <v>790</v>
      </c>
      <c r="C4359" t="s">
        <v>797</v>
      </c>
      <c r="D4359" t="str">
        <f t="shared" si="68"/>
        <v>12</v>
      </c>
      <c r="E4359" t="s">
        <v>503</v>
      </c>
      <c r="F4359" t="s">
        <v>454</v>
      </c>
      <c r="G4359" s="5">
        <v>440</v>
      </c>
    </row>
    <row r="4360" spans="1:7" x14ac:dyDescent="0.2">
      <c r="A4360" t="s">
        <v>789</v>
      </c>
      <c r="B4360" t="s">
        <v>790</v>
      </c>
      <c r="C4360" t="s">
        <v>797</v>
      </c>
      <c r="D4360" t="str">
        <f t="shared" si="68"/>
        <v>12</v>
      </c>
      <c r="E4360" t="s">
        <v>503</v>
      </c>
      <c r="F4360" t="s">
        <v>352</v>
      </c>
      <c r="G4360" s="5">
        <v>10</v>
      </c>
    </row>
    <row r="4361" spans="1:7" x14ac:dyDescent="0.2">
      <c r="A4361" t="s">
        <v>789</v>
      </c>
      <c r="B4361" t="s">
        <v>790</v>
      </c>
      <c r="C4361" t="s">
        <v>797</v>
      </c>
      <c r="D4361" t="str">
        <f t="shared" si="68"/>
        <v>12</v>
      </c>
      <c r="E4361" t="s">
        <v>503</v>
      </c>
      <c r="F4361" t="s">
        <v>413</v>
      </c>
      <c r="G4361" s="5">
        <v>10</v>
      </c>
    </row>
    <row r="4362" spans="1:7" x14ac:dyDescent="0.2">
      <c r="A4362" t="s">
        <v>789</v>
      </c>
      <c r="B4362" t="s">
        <v>790</v>
      </c>
      <c r="C4362" t="s">
        <v>797</v>
      </c>
      <c r="D4362" t="str">
        <f t="shared" si="68"/>
        <v>12</v>
      </c>
      <c r="E4362" t="s">
        <v>503</v>
      </c>
      <c r="F4362" t="s">
        <v>418</v>
      </c>
      <c r="G4362" s="5">
        <v>100</v>
      </c>
    </row>
    <row r="4363" spans="1:7" x14ac:dyDescent="0.2">
      <c r="A4363" t="s">
        <v>789</v>
      </c>
      <c r="B4363" t="s">
        <v>790</v>
      </c>
      <c r="C4363" t="s">
        <v>797</v>
      </c>
      <c r="D4363" t="str">
        <f t="shared" si="68"/>
        <v>12</v>
      </c>
      <c r="E4363" t="s">
        <v>503</v>
      </c>
      <c r="F4363" t="s">
        <v>384</v>
      </c>
      <c r="G4363" s="5">
        <v>10</v>
      </c>
    </row>
    <row r="4364" spans="1:7" x14ac:dyDescent="0.2">
      <c r="A4364" t="s">
        <v>789</v>
      </c>
      <c r="B4364" t="s">
        <v>790</v>
      </c>
      <c r="C4364" t="s">
        <v>797</v>
      </c>
      <c r="D4364" t="str">
        <f t="shared" si="68"/>
        <v>12</v>
      </c>
      <c r="E4364" t="s">
        <v>503</v>
      </c>
      <c r="F4364" t="s">
        <v>555</v>
      </c>
      <c r="G4364" s="5">
        <v>10</v>
      </c>
    </row>
    <row r="4365" spans="1:7" x14ac:dyDescent="0.2">
      <c r="A4365" t="s">
        <v>789</v>
      </c>
      <c r="B4365" t="s">
        <v>790</v>
      </c>
      <c r="C4365" t="s">
        <v>797</v>
      </c>
      <c r="D4365" t="str">
        <f t="shared" si="68"/>
        <v>12</v>
      </c>
      <c r="E4365" t="s">
        <v>752</v>
      </c>
      <c r="F4365" t="s">
        <v>454</v>
      </c>
      <c r="G4365" s="5">
        <v>190</v>
      </c>
    </row>
    <row r="4366" spans="1:7" x14ac:dyDescent="0.2">
      <c r="A4366" t="s">
        <v>789</v>
      </c>
      <c r="B4366" t="s">
        <v>790</v>
      </c>
      <c r="C4366" t="s">
        <v>797</v>
      </c>
      <c r="D4366" t="str">
        <f t="shared" si="68"/>
        <v>12</v>
      </c>
      <c r="E4366" t="s">
        <v>752</v>
      </c>
      <c r="F4366" t="s">
        <v>352</v>
      </c>
      <c r="G4366" s="5">
        <v>20</v>
      </c>
    </row>
    <row r="4367" spans="1:7" x14ac:dyDescent="0.2">
      <c r="A4367" t="s">
        <v>789</v>
      </c>
      <c r="B4367" t="s">
        <v>790</v>
      </c>
      <c r="C4367" t="s">
        <v>797</v>
      </c>
      <c r="D4367" t="str">
        <f t="shared" si="68"/>
        <v>12</v>
      </c>
      <c r="E4367" t="s">
        <v>752</v>
      </c>
      <c r="F4367" t="s">
        <v>415</v>
      </c>
      <c r="G4367" s="5">
        <v>20</v>
      </c>
    </row>
    <row r="4368" spans="1:7" x14ac:dyDescent="0.2">
      <c r="A4368" t="s">
        <v>789</v>
      </c>
      <c r="B4368" t="s">
        <v>790</v>
      </c>
      <c r="C4368" t="s">
        <v>797</v>
      </c>
      <c r="D4368" t="str">
        <f t="shared" si="68"/>
        <v>12</v>
      </c>
      <c r="E4368" t="s">
        <v>752</v>
      </c>
      <c r="F4368" t="s">
        <v>457</v>
      </c>
      <c r="G4368" s="5">
        <v>10</v>
      </c>
    </row>
    <row r="4369" spans="1:7" x14ac:dyDescent="0.2">
      <c r="A4369" t="s">
        <v>789</v>
      </c>
      <c r="B4369" t="s">
        <v>790</v>
      </c>
      <c r="C4369" t="s">
        <v>797</v>
      </c>
      <c r="D4369" t="str">
        <f t="shared" si="68"/>
        <v>12</v>
      </c>
      <c r="E4369" t="s">
        <v>752</v>
      </c>
      <c r="F4369" t="s">
        <v>418</v>
      </c>
      <c r="G4369" s="5">
        <v>40</v>
      </c>
    </row>
    <row r="4370" spans="1:7" x14ac:dyDescent="0.2">
      <c r="A4370" t="s">
        <v>789</v>
      </c>
      <c r="B4370" t="s">
        <v>790</v>
      </c>
      <c r="C4370" t="s">
        <v>797</v>
      </c>
      <c r="D4370" t="str">
        <f t="shared" si="68"/>
        <v>12</v>
      </c>
      <c r="E4370" t="s">
        <v>752</v>
      </c>
      <c r="F4370" t="s">
        <v>384</v>
      </c>
      <c r="G4370" s="5">
        <v>150</v>
      </c>
    </row>
    <row r="4371" spans="1:7" x14ac:dyDescent="0.2">
      <c r="A4371" t="s">
        <v>789</v>
      </c>
      <c r="B4371" t="s">
        <v>790</v>
      </c>
      <c r="C4371" t="s">
        <v>797</v>
      </c>
      <c r="D4371" t="str">
        <f t="shared" si="68"/>
        <v>12</v>
      </c>
      <c r="E4371" t="s">
        <v>752</v>
      </c>
      <c r="F4371" t="s">
        <v>555</v>
      </c>
      <c r="G4371" s="5">
        <v>30</v>
      </c>
    </row>
    <row r="4372" spans="1:7" x14ac:dyDescent="0.2">
      <c r="A4372" t="s">
        <v>789</v>
      </c>
      <c r="B4372" t="s">
        <v>790</v>
      </c>
      <c r="C4372" t="s">
        <v>797</v>
      </c>
      <c r="D4372" t="str">
        <f t="shared" si="68"/>
        <v>12</v>
      </c>
      <c r="E4372" t="s">
        <v>401</v>
      </c>
      <c r="F4372" t="s">
        <v>454</v>
      </c>
      <c r="G4372" s="5">
        <v>910</v>
      </c>
    </row>
    <row r="4373" spans="1:7" x14ac:dyDescent="0.2">
      <c r="A4373" t="s">
        <v>789</v>
      </c>
      <c r="B4373" t="s">
        <v>790</v>
      </c>
      <c r="C4373" t="s">
        <v>797</v>
      </c>
      <c r="D4373" t="str">
        <f t="shared" si="68"/>
        <v>12</v>
      </c>
      <c r="E4373" t="s">
        <v>401</v>
      </c>
      <c r="F4373" t="s">
        <v>352</v>
      </c>
      <c r="G4373" s="5">
        <v>100</v>
      </c>
    </row>
    <row r="4374" spans="1:7" x14ac:dyDescent="0.2">
      <c r="A4374" t="s">
        <v>789</v>
      </c>
      <c r="B4374" t="s">
        <v>790</v>
      </c>
      <c r="C4374" t="s">
        <v>797</v>
      </c>
      <c r="D4374" t="str">
        <f t="shared" si="68"/>
        <v>12</v>
      </c>
      <c r="E4374" t="s">
        <v>401</v>
      </c>
      <c r="F4374" t="s">
        <v>413</v>
      </c>
      <c r="G4374" s="5">
        <v>30</v>
      </c>
    </row>
    <row r="4375" spans="1:7" x14ac:dyDescent="0.2">
      <c r="A4375" t="s">
        <v>789</v>
      </c>
      <c r="B4375" t="s">
        <v>790</v>
      </c>
      <c r="C4375" t="s">
        <v>797</v>
      </c>
      <c r="D4375" t="str">
        <f t="shared" si="68"/>
        <v>12</v>
      </c>
      <c r="E4375" t="s">
        <v>401</v>
      </c>
      <c r="F4375" t="s">
        <v>415</v>
      </c>
      <c r="G4375" s="5">
        <v>90</v>
      </c>
    </row>
    <row r="4376" spans="1:7" x14ac:dyDescent="0.2">
      <c r="A4376" t="s">
        <v>789</v>
      </c>
      <c r="B4376" t="s">
        <v>790</v>
      </c>
      <c r="C4376" t="s">
        <v>797</v>
      </c>
      <c r="D4376" t="str">
        <f t="shared" si="68"/>
        <v>12</v>
      </c>
      <c r="E4376" t="s">
        <v>401</v>
      </c>
      <c r="F4376" t="s">
        <v>600</v>
      </c>
      <c r="G4376" s="5">
        <v>30</v>
      </c>
    </row>
    <row r="4377" spans="1:7" x14ac:dyDescent="0.2">
      <c r="A4377" t="s">
        <v>789</v>
      </c>
      <c r="B4377" t="s">
        <v>790</v>
      </c>
      <c r="C4377" t="s">
        <v>797</v>
      </c>
      <c r="D4377" t="str">
        <f t="shared" si="68"/>
        <v>12</v>
      </c>
      <c r="E4377" t="s">
        <v>401</v>
      </c>
      <c r="F4377" t="s">
        <v>418</v>
      </c>
      <c r="G4377" s="5">
        <v>310</v>
      </c>
    </row>
    <row r="4378" spans="1:7" x14ac:dyDescent="0.2">
      <c r="A4378" t="s">
        <v>789</v>
      </c>
      <c r="B4378" t="s">
        <v>790</v>
      </c>
      <c r="C4378" t="s">
        <v>797</v>
      </c>
      <c r="D4378" t="str">
        <f t="shared" si="68"/>
        <v>12</v>
      </c>
      <c r="E4378" t="s">
        <v>401</v>
      </c>
      <c r="F4378" t="s">
        <v>384</v>
      </c>
      <c r="G4378" s="5">
        <v>10</v>
      </c>
    </row>
    <row r="4379" spans="1:7" x14ac:dyDescent="0.2">
      <c r="A4379" t="s">
        <v>789</v>
      </c>
      <c r="B4379" t="s">
        <v>790</v>
      </c>
      <c r="C4379" t="s">
        <v>797</v>
      </c>
      <c r="D4379" t="str">
        <f t="shared" si="68"/>
        <v>12</v>
      </c>
      <c r="E4379" t="s">
        <v>401</v>
      </c>
      <c r="F4379" t="s">
        <v>555</v>
      </c>
      <c r="G4379" s="5">
        <v>10</v>
      </c>
    </row>
    <row r="4380" spans="1:7" x14ac:dyDescent="0.2">
      <c r="A4380" t="s">
        <v>789</v>
      </c>
      <c r="B4380" t="s">
        <v>790</v>
      </c>
      <c r="C4380" t="s">
        <v>797</v>
      </c>
      <c r="D4380" t="str">
        <f t="shared" si="68"/>
        <v>12</v>
      </c>
      <c r="E4380" t="s">
        <v>572</v>
      </c>
      <c r="F4380" t="s">
        <v>454</v>
      </c>
      <c r="G4380" s="5">
        <v>80</v>
      </c>
    </row>
    <row r="4381" spans="1:7" x14ac:dyDescent="0.2">
      <c r="A4381" t="s">
        <v>789</v>
      </c>
      <c r="B4381" t="s">
        <v>790</v>
      </c>
      <c r="C4381" t="s">
        <v>797</v>
      </c>
      <c r="D4381" t="str">
        <f t="shared" si="68"/>
        <v>12</v>
      </c>
      <c r="E4381" t="s">
        <v>572</v>
      </c>
      <c r="F4381" t="s">
        <v>352</v>
      </c>
      <c r="G4381" s="5">
        <v>20</v>
      </c>
    </row>
    <row r="4382" spans="1:7" x14ac:dyDescent="0.2">
      <c r="A4382" t="s">
        <v>789</v>
      </c>
      <c r="B4382" t="s">
        <v>790</v>
      </c>
      <c r="C4382" t="s">
        <v>797</v>
      </c>
      <c r="D4382" t="str">
        <f t="shared" si="68"/>
        <v>12</v>
      </c>
      <c r="E4382" t="s">
        <v>572</v>
      </c>
      <c r="F4382" t="s">
        <v>415</v>
      </c>
      <c r="G4382" s="5">
        <v>80</v>
      </c>
    </row>
    <row r="4383" spans="1:7" x14ac:dyDescent="0.2">
      <c r="A4383" t="s">
        <v>789</v>
      </c>
      <c r="B4383" t="s">
        <v>790</v>
      </c>
      <c r="C4383" t="s">
        <v>797</v>
      </c>
      <c r="D4383" t="str">
        <f t="shared" si="68"/>
        <v>12</v>
      </c>
      <c r="E4383" t="s">
        <v>572</v>
      </c>
      <c r="F4383" t="s">
        <v>418</v>
      </c>
      <c r="G4383" s="5">
        <v>90</v>
      </c>
    </row>
    <row r="4384" spans="1:7" x14ac:dyDescent="0.2">
      <c r="A4384" t="s">
        <v>789</v>
      </c>
      <c r="B4384" t="s">
        <v>790</v>
      </c>
      <c r="C4384" t="s">
        <v>797</v>
      </c>
      <c r="D4384" t="str">
        <f t="shared" si="68"/>
        <v>12</v>
      </c>
      <c r="E4384" t="s">
        <v>572</v>
      </c>
      <c r="F4384" t="s">
        <v>384</v>
      </c>
      <c r="G4384" s="5">
        <v>50</v>
      </c>
    </row>
    <row r="4385" spans="1:7" x14ac:dyDescent="0.2">
      <c r="A4385" t="s">
        <v>789</v>
      </c>
      <c r="B4385" t="s">
        <v>790</v>
      </c>
      <c r="C4385" t="s">
        <v>797</v>
      </c>
      <c r="D4385" t="str">
        <f t="shared" si="68"/>
        <v>12</v>
      </c>
      <c r="E4385" t="s">
        <v>572</v>
      </c>
      <c r="F4385" t="s">
        <v>555</v>
      </c>
      <c r="G4385" s="5">
        <v>10</v>
      </c>
    </row>
    <row r="4386" spans="1:7" x14ac:dyDescent="0.2">
      <c r="A4386" t="s">
        <v>789</v>
      </c>
      <c r="B4386" t="s">
        <v>790</v>
      </c>
      <c r="C4386" t="s">
        <v>797</v>
      </c>
      <c r="D4386" t="str">
        <f t="shared" si="68"/>
        <v>14</v>
      </c>
      <c r="E4386" t="s">
        <v>337</v>
      </c>
      <c r="F4386" t="s">
        <v>454</v>
      </c>
      <c r="G4386" s="5">
        <v>1250</v>
      </c>
    </row>
    <row r="4387" spans="1:7" x14ac:dyDescent="0.2">
      <c r="A4387" t="s">
        <v>789</v>
      </c>
      <c r="B4387" t="s">
        <v>790</v>
      </c>
      <c r="C4387" t="s">
        <v>797</v>
      </c>
      <c r="D4387" t="str">
        <f t="shared" si="68"/>
        <v>16</v>
      </c>
      <c r="E4387" t="s">
        <v>507</v>
      </c>
      <c r="F4387" t="s">
        <v>457</v>
      </c>
      <c r="G4387" s="5">
        <v>-220</v>
      </c>
    </row>
    <row r="4388" spans="1:7" x14ac:dyDescent="0.2">
      <c r="A4388" t="s">
        <v>789</v>
      </c>
      <c r="B4388" t="s">
        <v>790</v>
      </c>
      <c r="C4388" t="s">
        <v>797</v>
      </c>
      <c r="D4388" t="str">
        <f t="shared" si="68"/>
        <v>16</v>
      </c>
      <c r="E4388" t="s">
        <v>507</v>
      </c>
      <c r="F4388" t="s">
        <v>384</v>
      </c>
      <c r="G4388" s="5">
        <v>-200</v>
      </c>
    </row>
    <row r="4389" spans="1:7" x14ac:dyDescent="0.2">
      <c r="A4389" t="s">
        <v>789</v>
      </c>
      <c r="B4389" t="s">
        <v>790</v>
      </c>
      <c r="C4389" t="s">
        <v>797</v>
      </c>
      <c r="D4389" t="str">
        <f t="shared" si="68"/>
        <v>16</v>
      </c>
      <c r="E4389" t="s">
        <v>504</v>
      </c>
      <c r="F4389" t="s">
        <v>418</v>
      </c>
      <c r="G4389" s="5">
        <v>-1920</v>
      </c>
    </row>
    <row r="4390" spans="1:7" x14ac:dyDescent="0.2">
      <c r="A4390" t="s">
        <v>789</v>
      </c>
      <c r="B4390" t="s">
        <v>790</v>
      </c>
      <c r="C4390" t="s">
        <v>797</v>
      </c>
      <c r="D4390" t="str">
        <f t="shared" si="68"/>
        <v>16</v>
      </c>
      <c r="E4390" t="s">
        <v>504</v>
      </c>
      <c r="F4390" t="s">
        <v>384</v>
      </c>
      <c r="G4390" s="5">
        <v>-2330</v>
      </c>
    </row>
    <row r="4391" spans="1:7" x14ac:dyDescent="0.2">
      <c r="A4391" t="s">
        <v>789</v>
      </c>
      <c r="B4391" t="s">
        <v>790</v>
      </c>
      <c r="C4391" t="s">
        <v>797</v>
      </c>
      <c r="D4391" t="str">
        <f t="shared" si="68"/>
        <v>16</v>
      </c>
      <c r="E4391" t="s">
        <v>584</v>
      </c>
      <c r="F4391" t="s">
        <v>457</v>
      </c>
      <c r="G4391" s="5">
        <v>-110</v>
      </c>
    </row>
    <row r="4392" spans="1:7" x14ac:dyDescent="0.2">
      <c r="A4392" t="s">
        <v>789</v>
      </c>
      <c r="B4392" t="s">
        <v>790</v>
      </c>
      <c r="C4392" t="s">
        <v>797</v>
      </c>
      <c r="D4392" t="str">
        <f t="shared" si="68"/>
        <v>16</v>
      </c>
      <c r="E4392" t="s">
        <v>567</v>
      </c>
      <c r="F4392" t="s">
        <v>418</v>
      </c>
      <c r="G4392" s="5">
        <v>-380</v>
      </c>
    </row>
    <row r="4393" spans="1:7" x14ac:dyDescent="0.2">
      <c r="A4393" t="s">
        <v>789</v>
      </c>
      <c r="B4393" t="s">
        <v>790</v>
      </c>
      <c r="C4393" t="s">
        <v>797</v>
      </c>
      <c r="D4393" t="str">
        <f t="shared" si="68"/>
        <v>16</v>
      </c>
      <c r="E4393" t="s">
        <v>775</v>
      </c>
      <c r="F4393" t="s">
        <v>418</v>
      </c>
      <c r="G4393" s="5">
        <v>-330</v>
      </c>
    </row>
    <row r="4394" spans="1:7" x14ac:dyDescent="0.2">
      <c r="A4394" t="s">
        <v>789</v>
      </c>
      <c r="B4394" t="s">
        <v>790</v>
      </c>
      <c r="C4394" t="s">
        <v>797</v>
      </c>
      <c r="D4394" t="str">
        <f t="shared" si="68"/>
        <v>16</v>
      </c>
      <c r="E4394" t="s">
        <v>775</v>
      </c>
      <c r="F4394" t="s">
        <v>384</v>
      </c>
      <c r="G4394" s="5">
        <v>-260</v>
      </c>
    </row>
    <row r="4395" spans="1:7" x14ac:dyDescent="0.2">
      <c r="A4395" t="s">
        <v>789</v>
      </c>
      <c r="B4395" t="s">
        <v>790</v>
      </c>
      <c r="C4395" t="s">
        <v>797</v>
      </c>
      <c r="D4395" t="str">
        <f t="shared" si="68"/>
        <v>16</v>
      </c>
      <c r="E4395" t="s">
        <v>731</v>
      </c>
      <c r="F4395" t="s">
        <v>352</v>
      </c>
      <c r="G4395" s="5">
        <v>-10</v>
      </c>
    </row>
    <row r="4396" spans="1:7" x14ac:dyDescent="0.2">
      <c r="A4396" t="s">
        <v>789</v>
      </c>
      <c r="B4396" t="s">
        <v>790</v>
      </c>
      <c r="C4396" t="s">
        <v>797</v>
      </c>
      <c r="D4396" t="str">
        <f t="shared" si="68"/>
        <v>17</v>
      </c>
      <c r="E4396" t="s">
        <v>339</v>
      </c>
      <c r="F4396" t="s">
        <v>454</v>
      </c>
      <c r="G4396" s="5">
        <v>-1250</v>
      </c>
    </row>
    <row r="4397" spans="1:7" x14ac:dyDescent="0.2">
      <c r="A4397" t="s">
        <v>789</v>
      </c>
      <c r="B4397" t="s">
        <v>790</v>
      </c>
      <c r="C4397" t="s">
        <v>798</v>
      </c>
      <c r="D4397" t="str">
        <f t="shared" si="68"/>
        <v>10</v>
      </c>
      <c r="E4397" t="s">
        <v>320</v>
      </c>
      <c r="F4397" t="s">
        <v>464</v>
      </c>
      <c r="G4397" s="5">
        <v>32</v>
      </c>
    </row>
    <row r="4398" spans="1:7" x14ac:dyDescent="0.2">
      <c r="A4398" t="s">
        <v>789</v>
      </c>
      <c r="B4398" t="s">
        <v>790</v>
      </c>
      <c r="C4398" t="s">
        <v>798</v>
      </c>
      <c r="D4398" t="str">
        <f t="shared" si="68"/>
        <v>10</v>
      </c>
      <c r="E4398" t="s">
        <v>324</v>
      </c>
      <c r="F4398" t="s">
        <v>464</v>
      </c>
      <c r="G4398" s="5">
        <v>5</v>
      </c>
    </row>
    <row r="4399" spans="1:7" x14ac:dyDescent="0.2">
      <c r="A4399" t="s">
        <v>789</v>
      </c>
      <c r="B4399" t="s">
        <v>790</v>
      </c>
      <c r="C4399" t="s">
        <v>798</v>
      </c>
      <c r="D4399" t="str">
        <f t="shared" si="68"/>
        <v>10</v>
      </c>
      <c r="E4399" t="s">
        <v>326</v>
      </c>
      <c r="F4399" t="s">
        <v>464</v>
      </c>
      <c r="G4399" s="5">
        <v>5</v>
      </c>
    </row>
    <row r="4400" spans="1:7" x14ac:dyDescent="0.2">
      <c r="A4400" t="s">
        <v>789</v>
      </c>
      <c r="B4400" t="s">
        <v>790</v>
      </c>
      <c r="C4400" t="s">
        <v>798</v>
      </c>
      <c r="D4400" t="str">
        <f t="shared" si="68"/>
        <v>11</v>
      </c>
      <c r="E4400" t="s">
        <v>406</v>
      </c>
      <c r="F4400" t="s">
        <v>556</v>
      </c>
      <c r="G4400" s="5">
        <v>10</v>
      </c>
    </row>
    <row r="4401" spans="1:7" x14ac:dyDescent="0.2">
      <c r="A4401" t="s">
        <v>789</v>
      </c>
      <c r="B4401" t="s">
        <v>790</v>
      </c>
      <c r="C4401" t="s">
        <v>798</v>
      </c>
      <c r="D4401" t="str">
        <f t="shared" si="68"/>
        <v>11</v>
      </c>
      <c r="E4401" t="s">
        <v>495</v>
      </c>
      <c r="F4401" t="s">
        <v>466</v>
      </c>
      <c r="G4401" s="5">
        <v>60</v>
      </c>
    </row>
    <row r="4402" spans="1:7" x14ac:dyDescent="0.2">
      <c r="A4402" t="s">
        <v>789</v>
      </c>
      <c r="B4402" t="s">
        <v>790</v>
      </c>
      <c r="C4402" t="s">
        <v>798</v>
      </c>
      <c r="D4402" t="str">
        <f t="shared" si="68"/>
        <v>12</v>
      </c>
      <c r="E4402" t="s">
        <v>503</v>
      </c>
      <c r="F4402" t="s">
        <v>560</v>
      </c>
      <c r="G4402" s="5">
        <v>10</v>
      </c>
    </row>
    <row r="4403" spans="1:7" x14ac:dyDescent="0.2">
      <c r="A4403" t="s">
        <v>789</v>
      </c>
      <c r="B4403" t="s">
        <v>790</v>
      </c>
      <c r="C4403" t="s">
        <v>798</v>
      </c>
      <c r="D4403" t="str">
        <f t="shared" si="68"/>
        <v>12</v>
      </c>
      <c r="E4403" t="s">
        <v>503</v>
      </c>
      <c r="F4403" t="s">
        <v>556</v>
      </c>
      <c r="G4403" s="5">
        <v>10</v>
      </c>
    </row>
    <row r="4404" spans="1:7" x14ac:dyDescent="0.2">
      <c r="A4404" t="s">
        <v>789</v>
      </c>
      <c r="B4404" t="s">
        <v>790</v>
      </c>
      <c r="C4404" t="s">
        <v>798</v>
      </c>
      <c r="D4404" t="str">
        <f t="shared" si="68"/>
        <v>12</v>
      </c>
      <c r="E4404" t="s">
        <v>752</v>
      </c>
      <c r="F4404" t="s">
        <v>428</v>
      </c>
      <c r="G4404" s="5">
        <v>10</v>
      </c>
    </row>
    <row r="4405" spans="1:7" x14ac:dyDescent="0.2">
      <c r="A4405" t="s">
        <v>789</v>
      </c>
      <c r="B4405" t="s">
        <v>790</v>
      </c>
      <c r="C4405" t="s">
        <v>798</v>
      </c>
      <c r="D4405" t="str">
        <f t="shared" si="68"/>
        <v>12</v>
      </c>
      <c r="E4405" t="s">
        <v>752</v>
      </c>
      <c r="F4405" t="s">
        <v>464</v>
      </c>
      <c r="G4405" s="5">
        <v>10</v>
      </c>
    </row>
    <row r="4406" spans="1:7" x14ac:dyDescent="0.2">
      <c r="A4406" t="s">
        <v>789</v>
      </c>
      <c r="B4406" t="s">
        <v>790</v>
      </c>
      <c r="C4406" t="s">
        <v>798</v>
      </c>
      <c r="D4406" t="str">
        <f t="shared" si="68"/>
        <v>12</v>
      </c>
      <c r="E4406" t="s">
        <v>752</v>
      </c>
      <c r="F4406" t="s">
        <v>466</v>
      </c>
      <c r="G4406" s="5">
        <v>20</v>
      </c>
    </row>
    <row r="4407" spans="1:7" x14ac:dyDescent="0.2">
      <c r="A4407" t="s">
        <v>789</v>
      </c>
      <c r="B4407" t="s">
        <v>790</v>
      </c>
      <c r="C4407" t="s">
        <v>798</v>
      </c>
      <c r="D4407" t="str">
        <f t="shared" si="68"/>
        <v>12</v>
      </c>
      <c r="E4407" t="s">
        <v>401</v>
      </c>
      <c r="F4407" t="s">
        <v>384</v>
      </c>
      <c r="G4407" s="5">
        <v>20</v>
      </c>
    </row>
    <row r="4408" spans="1:7" x14ac:dyDescent="0.2">
      <c r="A4408" t="s">
        <v>789</v>
      </c>
      <c r="B4408" t="s">
        <v>790</v>
      </c>
      <c r="C4408" t="s">
        <v>798</v>
      </c>
      <c r="D4408" t="str">
        <f t="shared" si="68"/>
        <v>12</v>
      </c>
      <c r="E4408" t="s">
        <v>401</v>
      </c>
      <c r="F4408" t="s">
        <v>428</v>
      </c>
      <c r="G4408" s="5">
        <v>30</v>
      </c>
    </row>
    <row r="4409" spans="1:7" x14ac:dyDescent="0.2">
      <c r="A4409" t="s">
        <v>789</v>
      </c>
      <c r="B4409" t="s">
        <v>790</v>
      </c>
      <c r="C4409" t="s">
        <v>798</v>
      </c>
      <c r="D4409" t="str">
        <f t="shared" si="68"/>
        <v>12</v>
      </c>
      <c r="E4409" t="s">
        <v>401</v>
      </c>
      <c r="F4409" t="s">
        <v>464</v>
      </c>
      <c r="G4409" s="5">
        <v>40</v>
      </c>
    </row>
    <row r="4410" spans="1:7" x14ac:dyDescent="0.2">
      <c r="A4410" t="s">
        <v>789</v>
      </c>
      <c r="B4410" t="s">
        <v>790</v>
      </c>
      <c r="C4410" t="s">
        <v>798</v>
      </c>
      <c r="D4410" t="str">
        <f t="shared" si="68"/>
        <v>12</v>
      </c>
      <c r="E4410" t="s">
        <v>401</v>
      </c>
      <c r="F4410" t="s">
        <v>466</v>
      </c>
      <c r="G4410" s="5">
        <v>80</v>
      </c>
    </row>
    <row r="4411" spans="1:7" x14ac:dyDescent="0.2">
      <c r="A4411" t="s">
        <v>789</v>
      </c>
      <c r="B4411" t="s">
        <v>790</v>
      </c>
      <c r="C4411" t="s">
        <v>798</v>
      </c>
      <c r="D4411" t="str">
        <f t="shared" si="68"/>
        <v>12</v>
      </c>
      <c r="E4411" t="s">
        <v>401</v>
      </c>
      <c r="F4411" t="s">
        <v>556</v>
      </c>
      <c r="G4411" s="5">
        <v>350</v>
      </c>
    </row>
    <row r="4412" spans="1:7" x14ac:dyDescent="0.2">
      <c r="A4412" t="s">
        <v>789</v>
      </c>
      <c r="B4412" t="s">
        <v>790</v>
      </c>
      <c r="C4412" t="s">
        <v>798</v>
      </c>
      <c r="D4412" t="str">
        <f t="shared" si="68"/>
        <v>12</v>
      </c>
      <c r="E4412" t="s">
        <v>572</v>
      </c>
      <c r="F4412" t="s">
        <v>466</v>
      </c>
      <c r="G4412" s="5">
        <v>10</v>
      </c>
    </row>
    <row r="4413" spans="1:7" x14ac:dyDescent="0.2">
      <c r="A4413" t="s">
        <v>789</v>
      </c>
      <c r="B4413" t="s">
        <v>790</v>
      </c>
      <c r="C4413" t="s">
        <v>798</v>
      </c>
      <c r="D4413" t="str">
        <f t="shared" si="68"/>
        <v>12</v>
      </c>
      <c r="E4413" t="s">
        <v>572</v>
      </c>
      <c r="F4413" t="s">
        <v>556</v>
      </c>
      <c r="G4413" s="5">
        <v>30</v>
      </c>
    </row>
    <row r="4414" spans="1:7" x14ac:dyDescent="0.2">
      <c r="A4414" t="s">
        <v>789</v>
      </c>
      <c r="B4414" t="s">
        <v>790</v>
      </c>
      <c r="C4414" t="s">
        <v>798</v>
      </c>
      <c r="D4414" t="str">
        <f t="shared" si="68"/>
        <v>14</v>
      </c>
      <c r="E4414" t="s">
        <v>337</v>
      </c>
      <c r="F4414" t="s">
        <v>556</v>
      </c>
      <c r="G4414" s="5">
        <v>150</v>
      </c>
    </row>
    <row r="4415" spans="1:7" x14ac:dyDescent="0.2">
      <c r="A4415" t="s">
        <v>789</v>
      </c>
      <c r="B4415" t="s">
        <v>790</v>
      </c>
      <c r="C4415" t="s">
        <v>798</v>
      </c>
      <c r="D4415" t="str">
        <f t="shared" si="68"/>
        <v>16</v>
      </c>
      <c r="E4415" t="s">
        <v>731</v>
      </c>
      <c r="F4415" t="s">
        <v>466</v>
      </c>
      <c r="G4415" s="5">
        <v>-60</v>
      </c>
    </row>
    <row r="4416" spans="1:7" x14ac:dyDescent="0.2">
      <c r="A4416" t="s">
        <v>789</v>
      </c>
      <c r="B4416" t="s">
        <v>790</v>
      </c>
      <c r="C4416" t="s">
        <v>798</v>
      </c>
      <c r="D4416" t="str">
        <f t="shared" si="68"/>
        <v>17</v>
      </c>
      <c r="E4416" t="s">
        <v>339</v>
      </c>
      <c r="F4416" t="s">
        <v>556</v>
      </c>
      <c r="G4416" s="5">
        <v>-150</v>
      </c>
    </row>
    <row r="4417" spans="1:7" x14ac:dyDescent="0.2">
      <c r="A4417" t="s">
        <v>789</v>
      </c>
      <c r="B4417" t="s">
        <v>790</v>
      </c>
      <c r="C4417" t="s">
        <v>799</v>
      </c>
      <c r="D4417" t="str">
        <f t="shared" si="68"/>
        <v>10</v>
      </c>
      <c r="E4417" t="s">
        <v>320</v>
      </c>
      <c r="F4417" t="s">
        <v>352</v>
      </c>
      <c r="G4417" s="5">
        <v>4516</v>
      </c>
    </row>
    <row r="4418" spans="1:7" x14ac:dyDescent="0.2">
      <c r="A4418" t="s">
        <v>789</v>
      </c>
      <c r="B4418" t="s">
        <v>790</v>
      </c>
      <c r="C4418" t="s">
        <v>799</v>
      </c>
      <c r="D4418" t="str">
        <f t="shared" si="68"/>
        <v>10</v>
      </c>
      <c r="E4418" t="s">
        <v>320</v>
      </c>
      <c r="F4418" t="s">
        <v>455</v>
      </c>
      <c r="G4418" s="5">
        <v>368</v>
      </c>
    </row>
    <row r="4419" spans="1:7" x14ac:dyDescent="0.2">
      <c r="A4419" t="s">
        <v>789</v>
      </c>
      <c r="B4419" t="s">
        <v>790</v>
      </c>
      <c r="C4419" t="s">
        <v>799</v>
      </c>
      <c r="D4419" t="str">
        <f t="shared" ref="D4419:D4482" si="69">LEFT(E4419,2)</f>
        <v>10</v>
      </c>
      <c r="E4419" t="s">
        <v>320</v>
      </c>
      <c r="F4419" t="s">
        <v>413</v>
      </c>
      <c r="G4419" s="5">
        <v>1635</v>
      </c>
    </row>
    <row r="4420" spans="1:7" x14ac:dyDescent="0.2">
      <c r="A4420" t="s">
        <v>789</v>
      </c>
      <c r="B4420" t="s">
        <v>790</v>
      </c>
      <c r="C4420" t="s">
        <v>799</v>
      </c>
      <c r="D4420" t="str">
        <f t="shared" si="69"/>
        <v>10</v>
      </c>
      <c r="E4420" t="s">
        <v>320</v>
      </c>
      <c r="F4420" t="s">
        <v>414</v>
      </c>
      <c r="G4420" s="5">
        <v>407</v>
      </c>
    </row>
    <row r="4421" spans="1:7" x14ac:dyDescent="0.2">
      <c r="A4421" t="s">
        <v>789</v>
      </c>
      <c r="B4421" t="s">
        <v>790</v>
      </c>
      <c r="C4421" t="s">
        <v>799</v>
      </c>
      <c r="D4421" t="str">
        <f t="shared" si="69"/>
        <v>10</v>
      </c>
      <c r="E4421" t="s">
        <v>320</v>
      </c>
      <c r="F4421" t="s">
        <v>373</v>
      </c>
      <c r="G4421" s="5">
        <v>998</v>
      </c>
    </row>
    <row r="4422" spans="1:7" x14ac:dyDescent="0.2">
      <c r="A4422" t="s">
        <v>789</v>
      </c>
      <c r="B4422" t="s">
        <v>790</v>
      </c>
      <c r="C4422" t="s">
        <v>799</v>
      </c>
      <c r="D4422" t="str">
        <f t="shared" si="69"/>
        <v>10</v>
      </c>
      <c r="E4422" t="s">
        <v>320</v>
      </c>
      <c r="F4422" t="s">
        <v>418</v>
      </c>
      <c r="G4422" s="5">
        <v>55</v>
      </c>
    </row>
    <row r="4423" spans="1:7" x14ac:dyDescent="0.2">
      <c r="A4423" t="s">
        <v>789</v>
      </c>
      <c r="B4423" t="s">
        <v>790</v>
      </c>
      <c r="C4423" t="s">
        <v>799</v>
      </c>
      <c r="D4423" t="str">
        <f t="shared" si="69"/>
        <v>10</v>
      </c>
      <c r="E4423" t="s">
        <v>524</v>
      </c>
      <c r="F4423" t="s">
        <v>413</v>
      </c>
      <c r="G4423" s="5">
        <v>1</v>
      </c>
    </row>
    <row r="4424" spans="1:7" x14ac:dyDescent="0.2">
      <c r="A4424" t="s">
        <v>789</v>
      </c>
      <c r="B4424" t="s">
        <v>790</v>
      </c>
      <c r="C4424" t="s">
        <v>799</v>
      </c>
      <c r="D4424" t="str">
        <f t="shared" si="69"/>
        <v>10</v>
      </c>
      <c r="E4424" t="s">
        <v>524</v>
      </c>
      <c r="F4424" t="s">
        <v>415</v>
      </c>
      <c r="G4424" s="5">
        <v>7</v>
      </c>
    </row>
    <row r="4425" spans="1:7" x14ac:dyDescent="0.2">
      <c r="A4425" t="s">
        <v>789</v>
      </c>
      <c r="B4425" t="s">
        <v>790</v>
      </c>
      <c r="C4425" t="s">
        <v>799</v>
      </c>
      <c r="D4425" t="str">
        <f t="shared" si="69"/>
        <v>10</v>
      </c>
      <c r="E4425" t="s">
        <v>436</v>
      </c>
      <c r="F4425" t="s">
        <v>413</v>
      </c>
      <c r="G4425" s="5">
        <v>6</v>
      </c>
    </row>
    <row r="4426" spans="1:7" x14ac:dyDescent="0.2">
      <c r="A4426" t="s">
        <v>789</v>
      </c>
      <c r="B4426" t="s">
        <v>790</v>
      </c>
      <c r="C4426" t="s">
        <v>799</v>
      </c>
      <c r="D4426" t="str">
        <f t="shared" si="69"/>
        <v>10</v>
      </c>
      <c r="E4426" t="s">
        <v>437</v>
      </c>
      <c r="F4426" t="s">
        <v>352</v>
      </c>
      <c r="G4426" s="5">
        <v>10</v>
      </c>
    </row>
    <row r="4427" spans="1:7" x14ac:dyDescent="0.2">
      <c r="A4427" t="s">
        <v>789</v>
      </c>
      <c r="B4427" t="s">
        <v>790</v>
      </c>
      <c r="C4427" t="s">
        <v>799</v>
      </c>
      <c r="D4427" t="str">
        <f t="shared" si="69"/>
        <v>10</v>
      </c>
      <c r="E4427" t="s">
        <v>437</v>
      </c>
      <c r="F4427" t="s">
        <v>413</v>
      </c>
      <c r="G4427" s="5">
        <v>1</v>
      </c>
    </row>
    <row r="4428" spans="1:7" x14ac:dyDescent="0.2">
      <c r="A4428" t="s">
        <v>789</v>
      </c>
      <c r="B4428" t="s">
        <v>790</v>
      </c>
      <c r="C4428" t="s">
        <v>799</v>
      </c>
      <c r="D4428" t="str">
        <f t="shared" si="69"/>
        <v>10</v>
      </c>
      <c r="E4428" t="s">
        <v>437</v>
      </c>
      <c r="F4428" t="s">
        <v>418</v>
      </c>
      <c r="G4428" s="5">
        <v>1</v>
      </c>
    </row>
    <row r="4429" spans="1:7" x14ac:dyDescent="0.2">
      <c r="A4429" t="s">
        <v>789</v>
      </c>
      <c r="B4429" t="s">
        <v>790</v>
      </c>
      <c r="C4429" t="s">
        <v>799</v>
      </c>
      <c r="D4429" t="str">
        <f t="shared" si="69"/>
        <v>10</v>
      </c>
      <c r="E4429" t="s">
        <v>322</v>
      </c>
      <c r="F4429" t="s">
        <v>352</v>
      </c>
      <c r="G4429" s="5">
        <v>35</v>
      </c>
    </row>
    <row r="4430" spans="1:7" x14ac:dyDescent="0.2">
      <c r="A4430" t="s">
        <v>789</v>
      </c>
      <c r="B4430" t="s">
        <v>790</v>
      </c>
      <c r="C4430" t="s">
        <v>799</v>
      </c>
      <c r="D4430" t="str">
        <f t="shared" si="69"/>
        <v>10</v>
      </c>
      <c r="E4430" t="s">
        <v>322</v>
      </c>
      <c r="F4430" t="s">
        <v>413</v>
      </c>
      <c r="G4430" s="5">
        <v>22</v>
      </c>
    </row>
    <row r="4431" spans="1:7" x14ac:dyDescent="0.2">
      <c r="A4431" t="s">
        <v>789</v>
      </c>
      <c r="B4431" t="s">
        <v>790</v>
      </c>
      <c r="C4431" t="s">
        <v>799</v>
      </c>
      <c r="D4431" t="str">
        <f t="shared" si="69"/>
        <v>10</v>
      </c>
      <c r="E4431" t="s">
        <v>667</v>
      </c>
      <c r="F4431" t="s">
        <v>413</v>
      </c>
      <c r="G4431" s="5">
        <v>3</v>
      </c>
    </row>
    <row r="4432" spans="1:7" x14ac:dyDescent="0.2">
      <c r="A4432" t="s">
        <v>789</v>
      </c>
      <c r="B4432" t="s">
        <v>790</v>
      </c>
      <c r="C4432" t="s">
        <v>799</v>
      </c>
      <c r="D4432" t="str">
        <f t="shared" si="69"/>
        <v>10</v>
      </c>
      <c r="E4432" t="s">
        <v>324</v>
      </c>
      <c r="F4432" t="s">
        <v>352</v>
      </c>
      <c r="G4432" s="5">
        <v>723</v>
      </c>
    </row>
    <row r="4433" spans="1:7" x14ac:dyDescent="0.2">
      <c r="A4433" t="s">
        <v>789</v>
      </c>
      <c r="B4433" t="s">
        <v>790</v>
      </c>
      <c r="C4433" t="s">
        <v>799</v>
      </c>
      <c r="D4433" t="str">
        <f t="shared" si="69"/>
        <v>10</v>
      </c>
      <c r="E4433" t="s">
        <v>324</v>
      </c>
      <c r="F4433" t="s">
        <v>455</v>
      </c>
      <c r="G4433" s="5">
        <v>59</v>
      </c>
    </row>
    <row r="4434" spans="1:7" x14ac:dyDescent="0.2">
      <c r="A4434" t="s">
        <v>789</v>
      </c>
      <c r="B4434" t="s">
        <v>790</v>
      </c>
      <c r="C4434" t="s">
        <v>799</v>
      </c>
      <c r="D4434" t="str">
        <f t="shared" si="69"/>
        <v>10</v>
      </c>
      <c r="E4434" t="s">
        <v>324</v>
      </c>
      <c r="F4434" t="s">
        <v>413</v>
      </c>
      <c r="G4434" s="5">
        <v>261</v>
      </c>
    </row>
    <row r="4435" spans="1:7" x14ac:dyDescent="0.2">
      <c r="A4435" t="s">
        <v>789</v>
      </c>
      <c r="B4435" t="s">
        <v>790</v>
      </c>
      <c r="C4435" t="s">
        <v>799</v>
      </c>
      <c r="D4435" t="str">
        <f t="shared" si="69"/>
        <v>10</v>
      </c>
      <c r="E4435" t="s">
        <v>324</v>
      </c>
      <c r="F4435" t="s">
        <v>414</v>
      </c>
      <c r="G4435" s="5">
        <v>65</v>
      </c>
    </row>
    <row r="4436" spans="1:7" x14ac:dyDescent="0.2">
      <c r="A4436" t="s">
        <v>789</v>
      </c>
      <c r="B4436" t="s">
        <v>790</v>
      </c>
      <c r="C4436" t="s">
        <v>799</v>
      </c>
      <c r="D4436" t="str">
        <f t="shared" si="69"/>
        <v>10</v>
      </c>
      <c r="E4436" t="s">
        <v>324</v>
      </c>
      <c r="F4436" t="s">
        <v>373</v>
      </c>
      <c r="G4436" s="5">
        <v>160</v>
      </c>
    </row>
    <row r="4437" spans="1:7" x14ac:dyDescent="0.2">
      <c r="A4437" t="s">
        <v>789</v>
      </c>
      <c r="B4437" t="s">
        <v>790</v>
      </c>
      <c r="C4437" t="s">
        <v>799</v>
      </c>
      <c r="D4437" t="str">
        <f t="shared" si="69"/>
        <v>10</v>
      </c>
      <c r="E4437" t="s">
        <v>324</v>
      </c>
      <c r="F4437" t="s">
        <v>418</v>
      </c>
      <c r="G4437" s="5">
        <v>9</v>
      </c>
    </row>
    <row r="4438" spans="1:7" x14ac:dyDescent="0.2">
      <c r="A4438" t="s">
        <v>789</v>
      </c>
      <c r="B4438" t="s">
        <v>790</v>
      </c>
      <c r="C4438" t="s">
        <v>799</v>
      </c>
      <c r="D4438" t="str">
        <f t="shared" si="69"/>
        <v>10</v>
      </c>
      <c r="E4438" t="s">
        <v>325</v>
      </c>
      <c r="F4438" t="s">
        <v>352</v>
      </c>
      <c r="G4438" s="5">
        <v>7</v>
      </c>
    </row>
    <row r="4439" spans="1:7" x14ac:dyDescent="0.2">
      <c r="A4439" t="s">
        <v>789</v>
      </c>
      <c r="B4439" t="s">
        <v>790</v>
      </c>
      <c r="C4439" t="s">
        <v>799</v>
      </c>
      <c r="D4439" t="str">
        <f t="shared" si="69"/>
        <v>10</v>
      </c>
      <c r="E4439" t="s">
        <v>325</v>
      </c>
      <c r="F4439" t="s">
        <v>413</v>
      </c>
      <c r="G4439" s="5">
        <v>7</v>
      </c>
    </row>
    <row r="4440" spans="1:7" x14ac:dyDescent="0.2">
      <c r="A4440" t="s">
        <v>789</v>
      </c>
      <c r="B4440" t="s">
        <v>790</v>
      </c>
      <c r="C4440" t="s">
        <v>799</v>
      </c>
      <c r="D4440" t="str">
        <f t="shared" si="69"/>
        <v>10</v>
      </c>
      <c r="E4440" t="s">
        <v>325</v>
      </c>
      <c r="F4440" t="s">
        <v>414</v>
      </c>
      <c r="G4440" s="5">
        <v>1</v>
      </c>
    </row>
    <row r="4441" spans="1:7" x14ac:dyDescent="0.2">
      <c r="A4441" t="s">
        <v>789</v>
      </c>
      <c r="B4441" t="s">
        <v>790</v>
      </c>
      <c r="C4441" t="s">
        <v>799</v>
      </c>
      <c r="D4441" t="str">
        <f t="shared" si="69"/>
        <v>10</v>
      </c>
      <c r="E4441" t="s">
        <v>325</v>
      </c>
      <c r="F4441" t="s">
        <v>373</v>
      </c>
      <c r="G4441" s="5">
        <v>2</v>
      </c>
    </row>
    <row r="4442" spans="1:7" x14ac:dyDescent="0.2">
      <c r="A4442" t="s">
        <v>789</v>
      </c>
      <c r="B4442" t="s">
        <v>790</v>
      </c>
      <c r="C4442" t="s">
        <v>799</v>
      </c>
      <c r="D4442" t="str">
        <f t="shared" si="69"/>
        <v>10</v>
      </c>
      <c r="E4442" t="s">
        <v>326</v>
      </c>
      <c r="F4442" t="s">
        <v>352</v>
      </c>
      <c r="G4442" s="5">
        <v>745</v>
      </c>
    </row>
    <row r="4443" spans="1:7" x14ac:dyDescent="0.2">
      <c r="A4443" t="s">
        <v>789</v>
      </c>
      <c r="B4443" t="s">
        <v>790</v>
      </c>
      <c r="C4443" t="s">
        <v>799</v>
      </c>
      <c r="D4443" t="str">
        <f t="shared" si="69"/>
        <v>10</v>
      </c>
      <c r="E4443" t="s">
        <v>326</v>
      </c>
      <c r="F4443" t="s">
        <v>455</v>
      </c>
      <c r="G4443" s="5">
        <v>59</v>
      </c>
    </row>
    <row r="4444" spans="1:7" x14ac:dyDescent="0.2">
      <c r="A4444" t="s">
        <v>789</v>
      </c>
      <c r="B4444" t="s">
        <v>790</v>
      </c>
      <c r="C4444" t="s">
        <v>799</v>
      </c>
      <c r="D4444" t="str">
        <f t="shared" si="69"/>
        <v>10</v>
      </c>
      <c r="E4444" t="s">
        <v>326</v>
      </c>
      <c r="F4444" t="s">
        <v>413</v>
      </c>
      <c r="G4444" s="5">
        <v>273</v>
      </c>
    </row>
    <row r="4445" spans="1:7" x14ac:dyDescent="0.2">
      <c r="A4445" t="s">
        <v>789</v>
      </c>
      <c r="B4445" t="s">
        <v>790</v>
      </c>
      <c r="C4445" t="s">
        <v>799</v>
      </c>
      <c r="D4445" t="str">
        <f t="shared" si="69"/>
        <v>10</v>
      </c>
      <c r="E4445" t="s">
        <v>326</v>
      </c>
      <c r="F4445" t="s">
        <v>414</v>
      </c>
      <c r="G4445" s="5">
        <v>67</v>
      </c>
    </row>
    <row r="4446" spans="1:7" x14ac:dyDescent="0.2">
      <c r="A4446" t="s">
        <v>789</v>
      </c>
      <c r="B4446" t="s">
        <v>790</v>
      </c>
      <c r="C4446" t="s">
        <v>799</v>
      </c>
      <c r="D4446" t="str">
        <f t="shared" si="69"/>
        <v>10</v>
      </c>
      <c r="E4446" t="s">
        <v>326</v>
      </c>
      <c r="F4446" t="s">
        <v>373</v>
      </c>
      <c r="G4446" s="5">
        <v>164</v>
      </c>
    </row>
    <row r="4447" spans="1:7" x14ac:dyDescent="0.2">
      <c r="A4447" t="s">
        <v>789</v>
      </c>
      <c r="B4447" t="s">
        <v>790</v>
      </c>
      <c r="C4447" t="s">
        <v>799</v>
      </c>
      <c r="D4447" t="str">
        <f t="shared" si="69"/>
        <v>10</v>
      </c>
      <c r="E4447" t="s">
        <v>326</v>
      </c>
      <c r="F4447" t="s">
        <v>415</v>
      </c>
      <c r="G4447" s="5">
        <v>1</v>
      </c>
    </row>
    <row r="4448" spans="1:7" x14ac:dyDescent="0.2">
      <c r="A4448" t="s">
        <v>789</v>
      </c>
      <c r="B4448" t="s">
        <v>790</v>
      </c>
      <c r="C4448" t="s">
        <v>799</v>
      </c>
      <c r="D4448" t="str">
        <f t="shared" si="69"/>
        <v>10</v>
      </c>
      <c r="E4448" t="s">
        <v>326</v>
      </c>
      <c r="F4448" t="s">
        <v>418</v>
      </c>
      <c r="G4448" s="5">
        <v>9</v>
      </c>
    </row>
    <row r="4449" spans="1:7" x14ac:dyDescent="0.2">
      <c r="A4449" t="s">
        <v>789</v>
      </c>
      <c r="B4449" t="s">
        <v>790</v>
      </c>
      <c r="C4449" t="s">
        <v>799</v>
      </c>
      <c r="D4449" t="str">
        <f t="shared" si="69"/>
        <v>11</v>
      </c>
      <c r="E4449" t="s">
        <v>406</v>
      </c>
      <c r="F4449" t="s">
        <v>413</v>
      </c>
      <c r="G4449" s="5">
        <v>40</v>
      </c>
    </row>
    <row r="4450" spans="1:7" x14ac:dyDescent="0.2">
      <c r="A4450" t="s">
        <v>789</v>
      </c>
      <c r="B4450" t="s">
        <v>790</v>
      </c>
      <c r="C4450" t="s">
        <v>799</v>
      </c>
      <c r="D4450" t="str">
        <f t="shared" si="69"/>
        <v>11</v>
      </c>
      <c r="E4450" t="s">
        <v>406</v>
      </c>
      <c r="F4450" t="s">
        <v>600</v>
      </c>
      <c r="G4450" s="5">
        <v>40</v>
      </c>
    </row>
    <row r="4451" spans="1:7" x14ac:dyDescent="0.2">
      <c r="A4451" t="s">
        <v>789</v>
      </c>
      <c r="B4451" t="s">
        <v>790</v>
      </c>
      <c r="C4451" t="s">
        <v>799</v>
      </c>
      <c r="D4451" t="str">
        <f t="shared" si="69"/>
        <v>11</v>
      </c>
      <c r="E4451" t="s">
        <v>331</v>
      </c>
      <c r="F4451" t="s">
        <v>413</v>
      </c>
      <c r="G4451" s="5">
        <v>20</v>
      </c>
    </row>
    <row r="4452" spans="1:7" x14ac:dyDescent="0.2">
      <c r="A4452" t="s">
        <v>789</v>
      </c>
      <c r="B4452" t="s">
        <v>790</v>
      </c>
      <c r="C4452" t="s">
        <v>799</v>
      </c>
      <c r="D4452" t="str">
        <f t="shared" si="69"/>
        <v>11</v>
      </c>
      <c r="E4452" t="s">
        <v>407</v>
      </c>
      <c r="F4452" t="s">
        <v>413</v>
      </c>
      <c r="G4452" s="5">
        <v>30</v>
      </c>
    </row>
    <row r="4453" spans="1:7" x14ac:dyDescent="0.2">
      <c r="A4453" t="s">
        <v>789</v>
      </c>
      <c r="B4453" t="s">
        <v>790</v>
      </c>
      <c r="C4453" t="s">
        <v>799</v>
      </c>
      <c r="D4453" t="str">
        <f t="shared" si="69"/>
        <v>11</v>
      </c>
      <c r="E4453" t="s">
        <v>334</v>
      </c>
      <c r="F4453" t="s">
        <v>352</v>
      </c>
      <c r="G4453" s="5">
        <v>10</v>
      </c>
    </row>
    <row r="4454" spans="1:7" x14ac:dyDescent="0.2">
      <c r="A4454" t="s">
        <v>789</v>
      </c>
      <c r="B4454" t="s">
        <v>790</v>
      </c>
      <c r="C4454" t="s">
        <v>799</v>
      </c>
      <c r="D4454" t="str">
        <f t="shared" si="69"/>
        <v>11</v>
      </c>
      <c r="E4454" t="s">
        <v>474</v>
      </c>
      <c r="F4454" t="s">
        <v>413</v>
      </c>
      <c r="G4454" s="5">
        <v>210</v>
      </c>
    </row>
    <row r="4455" spans="1:7" x14ac:dyDescent="0.2">
      <c r="A4455" t="s">
        <v>789</v>
      </c>
      <c r="B4455" t="s">
        <v>790</v>
      </c>
      <c r="C4455" t="s">
        <v>799</v>
      </c>
      <c r="D4455" t="str">
        <f t="shared" si="69"/>
        <v>11</v>
      </c>
      <c r="E4455" t="s">
        <v>493</v>
      </c>
      <c r="F4455" t="s">
        <v>413</v>
      </c>
      <c r="G4455" s="5">
        <v>100</v>
      </c>
    </row>
    <row r="4456" spans="1:7" x14ac:dyDescent="0.2">
      <c r="A4456" t="s">
        <v>789</v>
      </c>
      <c r="B4456" t="s">
        <v>790</v>
      </c>
      <c r="C4456" t="s">
        <v>799</v>
      </c>
      <c r="D4456" t="str">
        <f t="shared" si="69"/>
        <v>11</v>
      </c>
      <c r="E4456" t="s">
        <v>335</v>
      </c>
      <c r="F4456" t="s">
        <v>413</v>
      </c>
      <c r="G4456" s="5">
        <v>60</v>
      </c>
    </row>
    <row r="4457" spans="1:7" x14ac:dyDescent="0.2">
      <c r="A4457" t="s">
        <v>789</v>
      </c>
      <c r="B4457" t="s">
        <v>790</v>
      </c>
      <c r="C4457" t="s">
        <v>799</v>
      </c>
      <c r="D4457" t="str">
        <f t="shared" si="69"/>
        <v>11</v>
      </c>
      <c r="E4457" t="s">
        <v>495</v>
      </c>
      <c r="F4457" t="s">
        <v>413</v>
      </c>
      <c r="G4457" s="5">
        <v>60</v>
      </c>
    </row>
    <row r="4458" spans="1:7" x14ac:dyDescent="0.2">
      <c r="A4458" t="s">
        <v>789</v>
      </c>
      <c r="B4458" t="s">
        <v>790</v>
      </c>
      <c r="C4458" t="s">
        <v>799</v>
      </c>
      <c r="D4458" t="str">
        <f t="shared" si="69"/>
        <v>11</v>
      </c>
      <c r="E4458" t="s">
        <v>495</v>
      </c>
      <c r="F4458" t="s">
        <v>466</v>
      </c>
      <c r="G4458" s="5">
        <v>10</v>
      </c>
    </row>
    <row r="4459" spans="1:7" x14ac:dyDescent="0.2">
      <c r="A4459" t="s">
        <v>789</v>
      </c>
      <c r="B4459" t="s">
        <v>790</v>
      </c>
      <c r="C4459" t="s">
        <v>799</v>
      </c>
      <c r="D4459" t="str">
        <f t="shared" si="69"/>
        <v>12</v>
      </c>
      <c r="E4459" t="s">
        <v>400</v>
      </c>
      <c r="F4459" t="s">
        <v>413</v>
      </c>
      <c r="G4459" s="5">
        <v>20</v>
      </c>
    </row>
    <row r="4460" spans="1:7" x14ac:dyDescent="0.2">
      <c r="A4460" t="s">
        <v>789</v>
      </c>
      <c r="B4460" t="s">
        <v>790</v>
      </c>
      <c r="C4460" t="s">
        <v>799</v>
      </c>
      <c r="D4460" t="str">
        <f t="shared" si="69"/>
        <v>12</v>
      </c>
      <c r="E4460" t="s">
        <v>503</v>
      </c>
      <c r="F4460" t="s">
        <v>454</v>
      </c>
      <c r="G4460" s="5">
        <v>10</v>
      </c>
    </row>
    <row r="4461" spans="1:7" x14ac:dyDescent="0.2">
      <c r="A4461" t="s">
        <v>789</v>
      </c>
      <c r="B4461" t="s">
        <v>790</v>
      </c>
      <c r="C4461" t="s">
        <v>799</v>
      </c>
      <c r="D4461" t="str">
        <f t="shared" si="69"/>
        <v>12</v>
      </c>
      <c r="E4461" t="s">
        <v>503</v>
      </c>
      <c r="F4461" t="s">
        <v>455</v>
      </c>
      <c r="G4461" s="5">
        <v>20</v>
      </c>
    </row>
    <row r="4462" spans="1:7" x14ac:dyDescent="0.2">
      <c r="A4462" t="s">
        <v>789</v>
      </c>
      <c r="B4462" t="s">
        <v>790</v>
      </c>
      <c r="C4462" t="s">
        <v>799</v>
      </c>
      <c r="D4462" t="str">
        <f t="shared" si="69"/>
        <v>12</v>
      </c>
      <c r="E4462" t="s">
        <v>503</v>
      </c>
      <c r="F4462" t="s">
        <v>413</v>
      </c>
      <c r="G4462" s="5">
        <v>250</v>
      </c>
    </row>
    <row r="4463" spans="1:7" x14ac:dyDescent="0.2">
      <c r="A4463" t="s">
        <v>789</v>
      </c>
      <c r="B4463" t="s">
        <v>790</v>
      </c>
      <c r="C4463" t="s">
        <v>799</v>
      </c>
      <c r="D4463" t="str">
        <f t="shared" si="69"/>
        <v>12</v>
      </c>
      <c r="E4463" t="s">
        <v>503</v>
      </c>
      <c r="F4463" t="s">
        <v>415</v>
      </c>
      <c r="G4463" s="5">
        <v>20</v>
      </c>
    </row>
    <row r="4464" spans="1:7" x14ac:dyDescent="0.2">
      <c r="A4464" t="s">
        <v>789</v>
      </c>
      <c r="B4464" t="s">
        <v>790</v>
      </c>
      <c r="C4464" t="s">
        <v>799</v>
      </c>
      <c r="D4464" t="str">
        <f t="shared" si="69"/>
        <v>12</v>
      </c>
      <c r="E4464" t="s">
        <v>503</v>
      </c>
      <c r="F4464" t="s">
        <v>600</v>
      </c>
      <c r="G4464" s="5">
        <v>40</v>
      </c>
    </row>
    <row r="4465" spans="1:7" x14ac:dyDescent="0.2">
      <c r="A4465" t="s">
        <v>789</v>
      </c>
      <c r="B4465" t="s">
        <v>790</v>
      </c>
      <c r="C4465" t="s">
        <v>799</v>
      </c>
      <c r="D4465" t="str">
        <f t="shared" si="69"/>
        <v>12</v>
      </c>
      <c r="E4465" t="s">
        <v>503</v>
      </c>
      <c r="F4465" t="s">
        <v>384</v>
      </c>
      <c r="G4465" s="5">
        <v>10</v>
      </c>
    </row>
    <row r="4466" spans="1:7" x14ac:dyDescent="0.2">
      <c r="A4466" t="s">
        <v>789</v>
      </c>
      <c r="B4466" t="s">
        <v>790</v>
      </c>
      <c r="C4466" t="s">
        <v>799</v>
      </c>
      <c r="D4466" t="str">
        <f t="shared" si="69"/>
        <v>12</v>
      </c>
      <c r="E4466" t="s">
        <v>752</v>
      </c>
      <c r="F4466" t="s">
        <v>455</v>
      </c>
      <c r="G4466" s="5">
        <v>90</v>
      </c>
    </row>
    <row r="4467" spans="1:7" x14ac:dyDescent="0.2">
      <c r="A4467" t="s">
        <v>789</v>
      </c>
      <c r="B4467" t="s">
        <v>790</v>
      </c>
      <c r="C4467" t="s">
        <v>799</v>
      </c>
      <c r="D4467" t="str">
        <f t="shared" si="69"/>
        <v>12</v>
      </c>
      <c r="E4467" t="s">
        <v>752</v>
      </c>
      <c r="F4467" t="s">
        <v>413</v>
      </c>
      <c r="G4467" s="5">
        <v>390</v>
      </c>
    </row>
    <row r="4468" spans="1:7" x14ac:dyDescent="0.2">
      <c r="A4468" t="s">
        <v>789</v>
      </c>
      <c r="B4468" t="s">
        <v>790</v>
      </c>
      <c r="C4468" t="s">
        <v>799</v>
      </c>
      <c r="D4468" t="str">
        <f t="shared" si="69"/>
        <v>12</v>
      </c>
      <c r="E4468" t="s">
        <v>752</v>
      </c>
      <c r="F4468" t="s">
        <v>415</v>
      </c>
      <c r="G4468" s="5">
        <v>100</v>
      </c>
    </row>
    <row r="4469" spans="1:7" x14ac:dyDescent="0.2">
      <c r="A4469" t="s">
        <v>789</v>
      </c>
      <c r="B4469" t="s">
        <v>790</v>
      </c>
      <c r="C4469" t="s">
        <v>799</v>
      </c>
      <c r="D4469" t="str">
        <f t="shared" si="69"/>
        <v>12</v>
      </c>
      <c r="E4469" t="s">
        <v>752</v>
      </c>
      <c r="F4469" t="s">
        <v>600</v>
      </c>
      <c r="G4469" s="5">
        <v>80</v>
      </c>
    </row>
    <row r="4470" spans="1:7" x14ac:dyDescent="0.2">
      <c r="A4470" t="s">
        <v>789</v>
      </c>
      <c r="B4470" t="s">
        <v>790</v>
      </c>
      <c r="C4470" t="s">
        <v>799</v>
      </c>
      <c r="D4470" t="str">
        <f t="shared" si="69"/>
        <v>12</v>
      </c>
      <c r="E4470" t="s">
        <v>752</v>
      </c>
      <c r="F4470" t="s">
        <v>418</v>
      </c>
      <c r="G4470" s="5">
        <v>10</v>
      </c>
    </row>
    <row r="4471" spans="1:7" x14ac:dyDescent="0.2">
      <c r="A4471" t="s">
        <v>789</v>
      </c>
      <c r="B4471" t="s">
        <v>790</v>
      </c>
      <c r="C4471" t="s">
        <v>799</v>
      </c>
      <c r="D4471" t="str">
        <f t="shared" si="69"/>
        <v>12</v>
      </c>
      <c r="E4471" t="s">
        <v>401</v>
      </c>
      <c r="F4471" t="s">
        <v>454</v>
      </c>
      <c r="G4471" s="5">
        <v>20</v>
      </c>
    </row>
    <row r="4472" spans="1:7" x14ac:dyDescent="0.2">
      <c r="A4472" t="s">
        <v>789</v>
      </c>
      <c r="B4472" t="s">
        <v>790</v>
      </c>
      <c r="C4472" t="s">
        <v>799</v>
      </c>
      <c r="D4472" t="str">
        <f t="shared" si="69"/>
        <v>12</v>
      </c>
      <c r="E4472" t="s">
        <v>401</v>
      </c>
      <c r="F4472" t="s">
        <v>412</v>
      </c>
      <c r="G4472" s="5">
        <v>30</v>
      </c>
    </row>
    <row r="4473" spans="1:7" x14ac:dyDescent="0.2">
      <c r="A4473" t="s">
        <v>789</v>
      </c>
      <c r="B4473" t="s">
        <v>790</v>
      </c>
      <c r="C4473" t="s">
        <v>799</v>
      </c>
      <c r="D4473" t="str">
        <f t="shared" si="69"/>
        <v>12</v>
      </c>
      <c r="E4473" t="s">
        <v>401</v>
      </c>
      <c r="F4473" t="s">
        <v>455</v>
      </c>
      <c r="G4473" s="5">
        <v>242</v>
      </c>
    </row>
    <row r="4474" spans="1:7" x14ac:dyDescent="0.2">
      <c r="A4474" t="s">
        <v>789</v>
      </c>
      <c r="B4474" t="s">
        <v>790</v>
      </c>
      <c r="C4474" t="s">
        <v>799</v>
      </c>
      <c r="D4474" t="str">
        <f t="shared" si="69"/>
        <v>12</v>
      </c>
      <c r="E4474" t="s">
        <v>401</v>
      </c>
      <c r="F4474" t="s">
        <v>413</v>
      </c>
      <c r="G4474" s="5">
        <v>2229</v>
      </c>
    </row>
    <row r="4475" spans="1:7" x14ac:dyDescent="0.2">
      <c r="A4475" t="s">
        <v>789</v>
      </c>
      <c r="B4475" t="s">
        <v>790</v>
      </c>
      <c r="C4475" t="s">
        <v>799</v>
      </c>
      <c r="D4475" t="str">
        <f t="shared" si="69"/>
        <v>12</v>
      </c>
      <c r="E4475" t="s">
        <v>401</v>
      </c>
      <c r="F4475" t="s">
        <v>415</v>
      </c>
      <c r="G4475" s="5">
        <v>290</v>
      </c>
    </row>
    <row r="4476" spans="1:7" x14ac:dyDescent="0.2">
      <c r="A4476" t="s">
        <v>789</v>
      </c>
      <c r="B4476" t="s">
        <v>790</v>
      </c>
      <c r="C4476" t="s">
        <v>799</v>
      </c>
      <c r="D4476" t="str">
        <f t="shared" si="69"/>
        <v>12</v>
      </c>
      <c r="E4476" t="s">
        <v>401</v>
      </c>
      <c r="F4476" t="s">
        <v>600</v>
      </c>
      <c r="G4476" s="5">
        <v>130</v>
      </c>
    </row>
    <row r="4477" spans="1:7" x14ac:dyDescent="0.2">
      <c r="A4477" t="s">
        <v>789</v>
      </c>
      <c r="B4477" t="s">
        <v>790</v>
      </c>
      <c r="C4477" t="s">
        <v>799</v>
      </c>
      <c r="D4477" t="str">
        <f t="shared" si="69"/>
        <v>12</v>
      </c>
      <c r="E4477" t="s">
        <v>401</v>
      </c>
      <c r="F4477" t="s">
        <v>418</v>
      </c>
      <c r="G4477" s="5">
        <v>20</v>
      </c>
    </row>
    <row r="4478" spans="1:7" x14ac:dyDescent="0.2">
      <c r="A4478" t="s">
        <v>789</v>
      </c>
      <c r="B4478" t="s">
        <v>790</v>
      </c>
      <c r="C4478" t="s">
        <v>799</v>
      </c>
      <c r="D4478" t="str">
        <f t="shared" si="69"/>
        <v>12</v>
      </c>
      <c r="E4478" t="s">
        <v>572</v>
      </c>
      <c r="F4478" t="s">
        <v>455</v>
      </c>
      <c r="G4478" s="5">
        <v>90</v>
      </c>
    </row>
    <row r="4479" spans="1:7" x14ac:dyDescent="0.2">
      <c r="A4479" t="s">
        <v>789</v>
      </c>
      <c r="B4479" t="s">
        <v>790</v>
      </c>
      <c r="C4479" t="s">
        <v>799</v>
      </c>
      <c r="D4479" t="str">
        <f t="shared" si="69"/>
        <v>12</v>
      </c>
      <c r="E4479" t="s">
        <v>572</v>
      </c>
      <c r="F4479" t="s">
        <v>413</v>
      </c>
      <c r="G4479" s="5">
        <v>320</v>
      </c>
    </row>
    <row r="4480" spans="1:7" x14ac:dyDescent="0.2">
      <c r="A4480" t="s">
        <v>789</v>
      </c>
      <c r="B4480" t="s">
        <v>790</v>
      </c>
      <c r="C4480" t="s">
        <v>799</v>
      </c>
      <c r="D4480" t="str">
        <f t="shared" si="69"/>
        <v>12</v>
      </c>
      <c r="E4480" t="s">
        <v>572</v>
      </c>
      <c r="F4480" t="s">
        <v>415</v>
      </c>
      <c r="G4480" s="5">
        <v>50</v>
      </c>
    </row>
    <row r="4481" spans="1:7" x14ac:dyDescent="0.2">
      <c r="A4481" t="s">
        <v>789</v>
      </c>
      <c r="B4481" t="s">
        <v>790</v>
      </c>
      <c r="C4481" t="s">
        <v>799</v>
      </c>
      <c r="D4481" t="str">
        <f t="shared" si="69"/>
        <v>12</v>
      </c>
      <c r="E4481" t="s">
        <v>572</v>
      </c>
      <c r="F4481" t="s">
        <v>600</v>
      </c>
      <c r="G4481" s="5">
        <v>30</v>
      </c>
    </row>
    <row r="4482" spans="1:7" x14ac:dyDescent="0.2">
      <c r="A4482" t="s">
        <v>789</v>
      </c>
      <c r="B4482" t="s">
        <v>790</v>
      </c>
      <c r="C4482" t="s">
        <v>799</v>
      </c>
      <c r="D4482" t="str">
        <f t="shared" si="69"/>
        <v>12</v>
      </c>
      <c r="E4482" t="s">
        <v>446</v>
      </c>
      <c r="F4482" t="s">
        <v>413</v>
      </c>
      <c r="G4482" s="5">
        <v>10</v>
      </c>
    </row>
    <row r="4483" spans="1:7" x14ac:dyDescent="0.2">
      <c r="A4483" t="s">
        <v>789</v>
      </c>
      <c r="B4483" t="s">
        <v>790</v>
      </c>
      <c r="C4483" t="s">
        <v>799</v>
      </c>
      <c r="D4483" t="str">
        <f t="shared" ref="D4483:D4546" si="70">LEFT(E4483,2)</f>
        <v>12</v>
      </c>
      <c r="E4483" t="s">
        <v>361</v>
      </c>
      <c r="F4483" t="s">
        <v>413</v>
      </c>
      <c r="G4483" s="5">
        <v>10</v>
      </c>
    </row>
    <row r="4484" spans="1:7" x14ac:dyDescent="0.2">
      <c r="A4484" t="s">
        <v>789</v>
      </c>
      <c r="B4484" t="s">
        <v>790</v>
      </c>
      <c r="C4484" t="s">
        <v>799</v>
      </c>
      <c r="D4484" t="str">
        <f t="shared" si="70"/>
        <v>14</v>
      </c>
      <c r="E4484" t="s">
        <v>337</v>
      </c>
      <c r="F4484" t="s">
        <v>413</v>
      </c>
      <c r="G4484" s="5">
        <v>1124</v>
      </c>
    </row>
    <row r="4485" spans="1:7" x14ac:dyDescent="0.2">
      <c r="A4485" t="s">
        <v>789</v>
      </c>
      <c r="B4485" t="s">
        <v>790</v>
      </c>
      <c r="C4485" t="s">
        <v>799</v>
      </c>
      <c r="D4485" t="str">
        <f t="shared" si="70"/>
        <v>14</v>
      </c>
      <c r="E4485" t="s">
        <v>362</v>
      </c>
      <c r="F4485" t="s">
        <v>352</v>
      </c>
      <c r="G4485" s="5">
        <v>-2000</v>
      </c>
    </row>
    <row r="4486" spans="1:7" x14ac:dyDescent="0.2">
      <c r="A4486" t="s">
        <v>789</v>
      </c>
      <c r="B4486" t="s">
        <v>790</v>
      </c>
      <c r="C4486" t="s">
        <v>799</v>
      </c>
      <c r="D4486" t="str">
        <f t="shared" si="70"/>
        <v>16</v>
      </c>
      <c r="E4486" t="s">
        <v>567</v>
      </c>
      <c r="F4486" t="s">
        <v>352</v>
      </c>
      <c r="G4486" s="5">
        <v>-20</v>
      </c>
    </row>
    <row r="4487" spans="1:7" x14ac:dyDescent="0.2">
      <c r="A4487" t="s">
        <v>789</v>
      </c>
      <c r="B4487" t="s">
        <v>790</v>
      </c>
      <c r="C4487" t="s">
        <v>799</v>
      </c>
      <c r="D4487" t="str">
        <f t="shared" si="70"/>
        <v>16</v>
      </c>
      <c r="E4487" t="s">
        <v>567</v>
      </c>
      <c r="F4487" t="s">
        <v>413</v>
      </c>
      <c r="G4487" s="5">
        <v>-60</v>
      </c>
    </row>
    <row r="4488" spans="1:7" x14ac:dyDescent="0.2">
      <c r="A4488" t="s">
        <v>789</v>
      </c>
      <c r="B4488" t="s">
        <v>790</v>
      </c>
      <c r="C4488" t="s">
        <v>799</v>
      </c>
      <c r="D4488" t="str">
        <f t="shared" si="70"/>
        <v>16</v>
      </c>
      <c r="E4488" t="s">
        <v>567</v>
      </c>
      <c r="F4488" t="s">
        <v>418</v>
      </c>
      <c r="G4488" s="5">
        <v>-140</v>
      </c>
    </row>
    <row r="4489" spans="1:7" x14ac:dyDescent="0.2">
      <c r="A4489" t="s">
        <v>789</v>
      </c>
      <c r="B4489" t="s">
        <v>790</v>
      </c>
      <c r="C4489" t="s">
        <v>799</v>
      </c>
      <c r="D4489" t="str">
        <f t="shared" si="70"/>
        <v>16</v>
      </c>
      <c r="E4489" t="s">
        <v>731</v>
      </c>
      <c r="F4489" t="s">
        <v>352</v>
      </c>
      <c r="G4489" s="5">
        <v>-2990</v>
      </c>
    </row>
    <row r="4490" spans="1:7" x14ac:dyDescent="0.2">
      <c r="A4490" t="s">
        <v>789</v>
      </c>
      <c r="B4490" t="s">
        <v>790</v>
      </c>
      <c r="C4490" t="s">
        <v>799</v>
      </c>
      <c r="D4490" t="str">
        <f t="shared" si="70"/>
        <v>16</v>
      </c>
      <c r="E4490" t="s">
        <v>731</v>
      </c>
      <c r="F4490" t="s">
        <v>415</v>
      </c>
      <c r="G4490" s="5">
        <v>-10</v>
      </c>
    </row>
    <row r="4491" spans="1:7" x14ac:dyDescent="0.2">
      <c r="A4491" t="s">
        <v>789</v>
      </c>
      <c r="B4491" t="s">
        <v>790</v>
      </c>
      <c r="C4491" t="s">
        <v>799</v>
      </c>
      <c r="D4491" t="str">
        <f t="shared" si="70"/>
        <v>17</v>
      </c>
      <c r="E4491" t="s">
        <v>339</v>
      </c>
      <c r="F4491" t="s">
        <v>413</v>
      </c>
      <c r="G4491" s="5">
        <v>-1124</v>
      </c>
    </row>
    <row r="4492" spans="1:7" x14ac:dyDescent="0.2">
      <c r="A4492" t="s">
        <v>800</v>
      </c>
      <c r="B4492" t="s">
        <v>801</v>
      </c>
      <c r="C4492" t="s">
        <v>802</v>
      </c>
      <c r="D4492" t="str">
        <f t="shared" si="70"/>
        <v>10</v>
      </c>
      <c r="E4492" t="s">
        <v>320</v>
      </c>
      <c r="F4492" t="s">
        <v>463</v>
      </c>
      <c r="G4492" s="5">
        <v>14542</v>
      </c>
    </row>
    <row r="4493" spans="1:7" x14ac:dyDescent="0.2">
      <c r="A4493" t="s">
        <v>800</v>
      </c>
      <c r="B4493" t="s">
        <v>801</v>
      </c>
      <c r="C4493" t="s">
        <v>802</v>
      </c>
      <c r="D4493" t="str">
        <f t="shared" si="70"/>
        <v>10</v>
      </c>
      <c r="E4493" t="s">
        <v>574</v>
      </c>
      <c r="F4493" t="s">
        <v>463</v>
      </c>
      <c r="G4493" s="5">
        <v>405</v>
      </c>
    </row>
    <row r="4494" spans="1:7" x14ac:dyDescent="0.2">
      <c r="A4494" t="s">
        <v>800</v>
      </c>
      <c r="B4494" t="s">
        <v>801</v>
      </c>
      <c r="C4494" t="s">
        <v>802</v>
      </c>
      <c r="D4494" t="str">
        <f t="shared" si="70"/>
        <v>10</v>
      </c>
      <c r="E4494" t="s">
        <v>486</v>
      </c>
      <c r="F4494" t="s">
        <v>463</v>
      </c>
      <c r="G4494" s="5">
        <v>235</v>
      </c>
    </row>
    <row r="4495" spans="1:7" x14ac:dyDescent="0.2">
      <c r="A4495" t="s">
        <v>800</v>
      </c>
      <c r="B4495" t="s">
        <v>801</v>
      </c>
      <c r="C4495" t="s">
        <v>802</v>
      </c>
      <c r="D4495" t="str">
        <f t="shared" si="70"/>
        <v>10</v>
      </c>
      <c r="E4495" t="s">
        <v>403</v>
      </c>
      <c r="F4495" t="s">
        <v>463</v>
      </c>
      <c r="G4495" s="5">
        <v>885</v>
      </c>
    </row>
    <row r="4496" spans="1:7" x14ac:dyDescent="0.2">
      <c r="A4496" t="s">
        <v>800</v>
      </c>
      <c r="B4496" t="s">
        <v>801</v>
      </c>
      <c r="C4496" t="s">
        <v>802</v>
      </c>
      <c r="D4496" t="str">
        <f t="shared" si="70"/>
        <v>10</v>
      </c>
      <c r="E4496" t="s">
        <v>524</v>
      </c>
      <c r="F4496" t="s">
        <v>463</v>
      </c>
      <c r="G4496" s="5">
        <v>17</v>
      </c>
    </row>
    <row r="4497" spans="1:7" x14ac:dyDescent="0.2">
      <c r="A4497" t="s">
        <v>800</v>
      </c>
      <c r="B4497" t="s">
        <v>801</v>
      </c>
      <c r="C4497" t="s">
        <v>802</v>
      </c>
      <c r="D4497" t="str">
        <f t="shared" si="70"/>
        <v>10</v>
      </c>
      <c r="E4497" t="s">
        <v>575</v>
      </c>
      <c r="F4497" t="s">
        <v>463</v>
      </c>
      <c r="G4497" s="5">
        <v>1250</v>
      </c>
    </row>
    <row r="4498" spans="1:7" x14ac:dyDescent="0.2">
      <c r="A4498" t="s">
        <v>800</v>
      </c>
      <c r="B4498" t="s">
        <v>801</v>
      </c>
      <c r="C4498" t="s">
        <v>802</v>
      </c>
      <c r="D4498" t="str">
        <f t="shared" si="70"/>
        <v>10</v>
      </c>
      <c r="E4498" t="s">
        <v>394</v>
      </c>
      <c r="F4498" t="s">
        <v>463</v>
      </c>
      <c r="G4498" s="5">
        <v>25</v>
      </c>
    </row>
    <row r="4499" spans="1:7" x14ac:dyDescent="0.2">
      <c r="A4499" t="s">
        <v>800</v>
      </c>
      <c r="B4499" t="s">
        <v>801</v>
      </c>
      <c r="C4499" t="s">
        <v>802</v>
      </c>
      <c r="D4499" t="str">
        <f t="shared" si="70"/>
        <v>10</v>
      </c>
      <c r="E4499" t="s">
        <v>437</v>
      </c>
      <c r="F4499" t="s">
        <v>463</v>
      </c>
      <c r="G4499" s="5">
        <v>120</v>
      </c>
    </row>
    <row r="4500" spans="1:7" x14ac:dyDescent="0.2">
      <c r="A4500" t="s">
        <v>800</v>
      </c>
      <c r="B4500" t="s">
        <v>801</v>
      </c>
      <c r="C4500" t="s">
        <v>802</v>
      </c>
      <c r="D4500" t="str">
        <f t="shared" si="70"/>
        <v>10</v>
      </c>
      <c r="E4500" t="s">
        <v>322</v>
      </c>
      <c r="F4500" t="s">
        <v>463</v>
      </c>
      <c r="G4500" s="5">
        <v>35</v>
      </c>
    </row>
    <row r="4501" spans="1:7" x14ac:dyDescent="0.2">
      <c r="A4501" t="s">
        <v>800</v>
      </c>
      <c r="B4501" t="s">
        <v>801</v>
      </c>
      <c r="C4501" t="s">
        <v>802</v>
      </c>
      <c r="D4501" t="str">
        <f t="shared" si="70"/>
        <v>10</v>
      </c>
      <c r="E4501" t="s">
        <v>557</v>
      </c>
      <c r="F4501" t="s">
        <v>463</v>
      </c>
      <c r="G4501" s="5">
        <v>4</v>
      </c>
    </row>
    <row r="4502" spans="1:7" x14ac:dyDescent="0.2">
      <c r="A4502" t="s">
        <v>800</v>
      </c>
      <c r="B4502" t="s">
        <v>801</v>
      </c>
      <c r="C4502" t="s">
        <v>802</v>
      </c>
      <c r="D4502" t="str">
        <f t="shared" si="70"/>
        <v>10</v>
      </c>
      <c r="E4502" t="s">
        <v>324</v>
      </c>
      <c r="F4502" t="s">
        <v>463</v>
      </c>
      <c r="G4502" s="5">
        <v>2797</v>
      </c>
    </row>
    <row r="4503" spans="1:7" x14ac:dyDescent="0.2">
      <c r="A4503" t="s">
        <v>800</v>
      </c>
      <c r="B4503" t="s">
        <v>801</v>
      </c>
      <c r="C4503" t="s">
        <v>802</v>
      </c>
      <c r="D4503" t="str">
        <f t="shared" si="70"/>
        <v>10</v>
      </c>
      <c r="E4503" t="s">
        <v>325</v>
      </c>
      <c r="F4503" t="s">
        <v>463</v>
      </c>
      <c r="G4503" s="5">
        <v>40</v>
      </c>
    </row>
    <row r="4504" spans="1:7" x14ac:dyDescent="0.2">
      <c r="A4504" t="s">
        <v>800</v>
      </c>
      <c r="B4504" t="s">
        <v>801</v>
      </c>
      <c r="C4504" t="s">
        <v>802</v>
      </c>
      <c r="D4504" t="str">
        <f t="shared" si="70"/>
        <v>10</v>
      </c>
      <c r="E4504" t="s">
        <v>326</v>
      </c>
      <c r="F4504" t="s">
        <v>463</v>
      </c>
      <c r="G4504" s="5">
        <v>2865</v>
      </c>
    </row>
    <row r="4505" spans="1:7" x14ac:dyDescent="0.2">
      <c r="A4505" t="s">
        <v>800</v>
      </c>
      <c r="B4505" t="s">
        <v>801</v>
      </c>
      <c r="C4505" t="s">
        <v>802</v>
      </c>
      <c r="D4505" t="str">
        <f t="shared" si="70"/>
        <v>11</v>
      </c>
      <c r="E4505" t="s">
        <v>344</v>
      </c>
      <c r="F4505" t="s">
        <v>463</v>
      </c>
      <c r="G4505" s="5">
        <v>4</v>
      </c>
    </row>
    <row r="4506" spans="1:7" x14ac:dyDescent="0.2">
      <c r="A4506" t="s">
        <v>800</v>
      </c>
      <c r="B4506" t="s">
        <v>801</v>
      </c>
      <c r="C4506" t="s">
        <v>802</v>
      </c>
      <c r="D4506" t="str">
        <f t="shared" si="70"/>
        <v>11</v>
      </c>
      <c r="E4506" t="s">
        <v>491</v>
      </c>
      <c r="F4506" t="s">
        <v>463</v>
      </c>
      <c r="G4506" s="5">
        <v>4</v>
      </c>
    </row>
    <row r="4507" spans="1:7" x14ac:dyDescent="0.2">
      <c r="A4507" t="s">
        <v>800</v>
      </c>
      <c r="B4507" t="s">
        <v>801</v>
      </c>
      <c r="C4507" t="s">
        <v>802</v>
      </c>
      <c r="D4507" t="str">
        <f t="shared" si="70"/>
        <v>11</v>
      </c>
      <c r="E4507" t="s">
        <v>605</v>
      </c>
      <c r="F4507" t="s">
        <v>463</v>
      </c>
      <c r="G4507" s="5">
        <v>9</v>
      </c>
    </row>
    <row r="4508" spans="1:7" x14ac:dyDescent="0.2">
      <c r="A4508" t="s">
        <v>800</v>
      </c>
      <c r="B4508" t="s">
        <v>801</v>
      </c>
      <c r="C4508" t="s">
        <v>802</v>
      </c>
      <c r="D4508" t="str">
        <f t="shared" si="70"/>
        <v>11</v>
      </c>
      <c r="E4508" t="s">
        <v>405</v>
      </c>
      <c r="F4508" t="s">
        <v>463</v>
      </c>
      <c r="G4508" s="5">
        <v>42</v>
      </c>
    </row>
    <row r="4509" spans="1:7" x14ac:dyDescent="0.2">
      <c r="A4509" t="s">
        <v>800</v>
      </c>
      <c r="B4509" t="s">
        <v>801</v>
      </c>
      <c r="C4509" t="s">
        <v>802</v>
      </c>
      <c r="D4509" t="str">
        <f t="shared" si="70"/>
        <v>11</v>
      </c>
      <c r="E4509" t="s">
        <v>327</v>
      </c>
      <c r="F4509" t="s">
        <v>463</v>
      </c>
      <c r="G4509" s="5">
        <v>30</v>
      </c>
    </row>
    <row r="4510" spans="1:7" x14ac:dyDescent="0.2">
      <c r="A4510" t="s">
        <v>800</v>
      </c>
      <c r="B4510" t="s">
        <v>801</v>
      </c>
      <c r="C4510" t="s">
        <v>802</v>
      </c>
      <c r="D4510" t="str">
        <f t="shared" si="70"/>
        <v>11</v>
      </c>
      <c r="E4510" t="s">
        <v>328</v>
      </c>
      <c r="F4510" t="s">
        <v>463</v>
      </c>
      <c r="G4510" s="5">
        <v>600</v>
      </c>
    </row>
    <row r="4511" spans="1:7" x14ac:dyDescent="0.2">
      <c r="A4511" t="s">
        <v>800</v>
      </c>
      <c r="B4511" t="s">
        <v>801</v>
      </c>
      <c r="C4511" t="s">
        <v>802</v>
      </c>
      <c r="D4511" t="str">
        <f t="shared" si="70"/>
        <v>11</v>
      </c>
      <c r="E4511" t="s">
        <v>392</v>
      </c>
      <c r="F4511" t="s">
        <v>463</v>
      </c>
      <c r="G4511" s="5">
        <v>5</v>
      </c>
    </row>
    <row r="4512" spans="1:7" x14ac:dyDescent="0.2">
      <c r="A4512" t="s">
        <v>800</v>
      </c>
      <c r="B4512" t="s">
        <v>801</v>
      </c>
      <c r="C4512" t="s">
        <v>802</v>
      </c>
      <c r="D4512" t="str">
        <f t="shared" si="70"/>
        <v>11</v>
      </c>
      <c r="E4512" t="s">
        <v>376</v>
      </c>
      <c r="F4512" t="s">
        <v>463</v>
      </c>
      <c r="G4512" s="5">
        <v>8</v>
      </c>
    </row>
    <row r="4513" spans="1:7" x14ac:dyDescent="0.2">
      <c r="A4513" t="s">
        <v>800</v>
      </c>
      <c r="B4513" t="s">
        <v>801</v>
      </c>
      <c r="C4513" t="s">
        <v>802</v>
      </c>
      <c r="D4513" t="str">
        <f t="shared" si="70"/>
        <v>11</v>
      </c>
      <c r="E4513" t="s">
        <v>517</v>
      </c>
      <c r="F4513" t="s">
        <v>463</v>
      </c>
      <c r="G4513" s="5">
        <v>6</v>
      </c>
    </row>
    <row r="4514" spans="1:7" x14ac:dyDescent="0.2">
      <c r="A4514" t="s">
        <v>800</v>
      </c>
      <c r="B4514" t="s">
        <v>801</v>
      </c>
      <c r="C4514" t="s">
        <v>802</v>
      </c>
      <c r="D4514" t="str">
        <f t="shared" si="70"/>
        <v>11</v>
      </c>
      <c r="E4514" t="s">
        <v>576</v>
      </c>
      <c r="F4514" t="s">
        <v>463</v>
      </c>
      <c r="G4514" s="5">
        <v>150</v>
      </c>
    </row>
    <row r="4515" spans="1:7" x14ac:dyDescent="0.2">
      <c r="A4515" t="s">
        <v>800</v>
      </c>
      <c r="B4515" t="s">
        <v>801</v>
      </c>
      <c r="C4515" t="s">
        <v>802</v>
      </c>
      <c r="D4515" t="str">
        <f t="shared" si="70"/>
        <v>11</v>
      </c>
      <c r="E4515" t="s">
        <v>360</v>
      </c>
      <c r="F4515" t="s">
        <v>463</v>
      </c>
      <c r="G4515" s="5">
        <v>150</v>
      </c>
    </row>
    <row r="4516" spans="1:7" x14ac:dyDescent="0.2">
      <c r="A4516" t="s">
        <v>800</v>
      </c>
      <c r="B4516" t="s">
        <v>801</v>
      </c>
      <c r="C4516" t="s">
        <v>802</v>
      </c>
      <c r="D4516" t="str">
        <f t="shared" si="70"/>
        <v>11</v>
      </c>
      <c r="E4516" t="s">
        <v>427</v>
      </c>
      <c r="F4516" t="s">
        <v>463</v>
      </c>
      <c r="G4516" s="5">
        <v>20</v>
      </c>
    </row>
    <row r="4517" spans="1:7" x14ac:dyDescent="0.2">
      <c r="A4517" t="s">
        <v>800</v>
      </c>
      <c r="B4517" t="s">
        <v>801</v>
      </c>
      <c r="C4517" t="s">
        <v>802</v>
      </c>
      <c r="D4517" t="str">
        <f t="shared" si="70"/>
        <v>11</v>
      </c>
      <c r="E4517" t="s">
        <v>329</v>
      </c>
      <c r="F4517" t="s">
        <v>463</v>
      </c>
      <c r="G4517" s="5">
        <v>14</v>
      </c>
    </row>
    <row r="4518" spans="1:7" x14ac:dyDescent="0.2">
      <c r="A4518" t="s">
        <v>800</v>
      </c>
      <c r="B4518" t="s">
        <v>801</v>
      </c>
      <c r="C4518" t="s">
        <v>802</v>
      </c>
      <c r="D4518" t="str">
        <f t="shared" si="70"/>
        <v>11</v>
      </c>
      <c r="E4518" t="s">
        <v>330</v>
      </c>
      <c r="F4518" t="s">
        <v>463</v>
      </c>
      <c r="G4518" s="5">
        <v>160</v>
      </c>
    </row>
    <row r="4519" spans="1:7" x14ac:dyDescent="0.2">
      <c r="A4519" t="s">
        <v>800</v>
      </c>
      <c r="B4519" t="s">
        <v>801</v>
      </c>
      <c r="C4519" t="s">
        <v>802</v>
      </c>
      <c r="D4519" t="str">
        <f t="shared" si="70"/>
        <v>11</v>
      </c>
      <c r="E4519" t="s">
        <v>331</v>
      </c>
      <c r="F4519" t="s">
        <v>463</v>
      </c>
      <c r="G4519" s="5">
        <v>6</v>
      </c>
    </row>
    <row r="4520" spans="1:7" x14ac:dyDescent="0.2">
      <c r="A4520" t="s">
        <v>800</v>
      </c>
      <c r="B4520" t="s">
        <v>801</v>
      </c>
      <c r="C4520" t="s">
        <v>802</v>
      </c>
      <c r="D4520" t="str">
        <f t="shared" si="70"/>
        <v>11</v>
      </c>
      <c r="E4520" t="s">
        <v>332</v>
      </c>
      <c r="F4520" t="s">
        <v>463</v>
      </c>
      <c r="G4520" s="5">
        <v>5</v>
      </c>
    </row>
    <row r="4521" spans="1:7" x14ac:dyDescent="0.2">
      <c r="A4521" t="s">
        <v>800</v>
      </c>
      <c r="B4521" t="s">
        <v>801</v>
      </c>
      <c r="C4521" t="s">
        <v>802</v>
      </c>
      <c r="D4521" t="str">
        <f t="shared" si="70"/>
        <v>11</v>
      </c>
      <c r="E4521" t="s">
        <v>333</v>
      </c>
      <c r="F4521" t="s">
        <v>463</v>
      </c>
      <c r="G4521" s="5">
        <v>25</v>
      </c>
    </row>
    <row r="4522" spans="1:7" x14ac:dyDescent="0.2">
      <c r="A4522" t="s">
        <v>800</v>
      </c>
      <c r="B4522" t="s">
        <v>801</v>
      </c>
      <c r="C4522" t="s">
        <v>802</v>
      </c>
      <c r="D4522" t="str">
        <f t="shared" si="70"/>
        <v>11</v>
      </c>
      <c r="E4522" t="s">
        <v>438</v>
      </c>
      <c r="F4522" t="s">
        <v>463</v>
      </c>
      <c r="G4522" s="5">
        <v>35</v>
      </c>
    </row>
    <row r="4523" spans="1:7" x14ac:dyDescent="0.2">
      <c r="A4523" t="s">
        <v>800</v>
      </c>
      <c r="B4523" t="s">
        <v>801</v>
      </c>
      <c r="C4523" t="s">
        <v>802</v>
      </c>
      <c r="D4523" t="str">
        <f t="shared" si="70"/>
        <v>11</v>
      </c>
      <c r="E4523" t="s">
        <v>571</v>
      </c>
      <c r="F4523" t="s">
        <v>463</v>
      </c>
      <c r="G4523" s="5">
        <v>150</v>
      </c>
    </row>
    <row r="4524" spans="1:7" x14ac:dyDescent="0.2">
      <c r="A4524" t="s">
        <v>800</v>
      </c>
      <c r="B4524" t="s">
        <v>801</v>
      </c>
      <c r="C4524" t="s">
        <v>802</v>
      </c>
      <c r="D4524" t="str">
        <f t="shared" si="70"/>
        <v>11</v>
      </c>
      <c r="E4524" t="s">
        <v>407</v>
      </c>
      <c r="F4524" t="s">
        <v>463</v>
      </c>
      <c r="G4524" s="5">
        <v>193</v>
      </c>
    </row>
    <row r="4525" spans="1:7" x14ac:dyDescent="0.2">
      <c r="A4525" t="s">
        <v>800</v>
      </c>
      <c r="B4525" t="s">
        <v>801</v>
      </c>
      <c r="C4525" t="s">
        <v>802</v>
      </c>
      <c r="D4525" t="str">
        <f t="shared" si="70"/>
        <v>11</v>
      </c>
      <c r="E4525" t="s">
        <v>334</v>
      </c>
      <c r="F4525" t="s">
        <v>463</v>
      </c>
      <c r="G4525" s="5">
        <v>81</v>
      </c>
    </row>
    <row r="4526" spans="1:7" x14ac:dyDescent="0.2">
      <c r="A4526" t="s">
        <v>800</v>
      </c>
      <c r="B4526" t="s">
        <v>801</v>
      </c>
      <c r="C4526" t="s">
        <v>802</v>
      </c>
      <c r="D4526" t="str">
        <f t="shared" si="70"/>
        <v>11</v>
      </c>
      <c r="E4526" t="s">
        <v>620</v>
      </c>
      <c r="F4526" t="s">
        <v>463</v>
      </c>
      <c r="G4526" s="5">
        <v>1375</v>
      </c>
    </row>
    <row r="4527" spans="1:7" x14ac:dyDescent="0.2">
      <c r="A4527" t="s">
        <v>800</v>
      </c>
      <c r="B4527" t="s">
        <v>801</v>
      </c>
      <c r="C4527" t="s">
        <v>802</v>
      </c>
      <c r="D4527" t="str">
        <f t="shared" si="70"/>
        <v>11</v>
      </c>
      <c r="E4527" t="s">
        <v>335</v>
      </c>
      <c r="F4527" t="s">
        <v>463</v>
      </c>
      <c r="G4527" s="5">
        <v>1700</v>
      </c>
    </row>
    <row r="4528" spans="1:7" x14ac:dyDescent="0.2">
      <c r="A4528" t="s">
        <v>800</v>
      </c>
      <c r="B4528" t="s">
        <v>801</v>
      </c>
      <c r="C4528" t="s">
        <v>802</v>
      </c>
      <c r="D4528" t="str">
        <f t="shared" si="70"/>
        <v>12</v>
      </c>
      <c r="E4528" t="s">
        <v>336</v>
      </c>
      <c r="F4528" t="s">
        <v>463</v>
      </c>
      <c r="G4528" s="5">
        <v>25</v>
      </c>
    </row>
    <row r="4529" spans="1:7" x14ac:dyDescent="0.2">
      <c r="A4529" t="s">
        <v>800</v>
      </c>
      <c r="B4529" t="s">
        <v>801</v>
      </c>
      <c r="C4529" t="s">
        <v>802</v>
      </c>
      <c r="D4529" t="str">
        <f t="shared" si="70"/>
        <v>12</v>
      </c>
      <c r="E4529" t="s">
        <v>606</v>
      </c>
      <c r="F4529" t="s">
        <v>463</v>
      </c>
      <c r="G4529" s="5">
        <v>5</v>
      </c>
    </row>
    <row r="4530" spans="1:7" x14ac:dyDescent="0.2">
      <c r="A4530" t="s">
        <v>800</v>
      </c>
      <c r="B4530" t="s">
        <v>801</v>
      </c>
      <c r="C4530" t="s">
        <v>802</v>
      </c>
      <c r="D4530" t="str">
        <f t="shared" si="70"/>
        <v>12</v>
      </c>
      <c r="E4530" t="s">
        <v>400</v>
      </c>
      <c r="F4530" t="s">
        <v>463</v>
      </c>
      <c r="G4530" s="5">
        <v>5</v>
      </c>
    </row>
    <row r="4531" spans="1:7" x14ac:dyDescent="0.2">
      <c r="A4531" t="s">
        <v>800</v>
      </c>
      <c r="B4531" t="s">
        <v>801</v>
      </c>
      <c r="C4531" t="s">
        <v>802</v>
      </c>
      <c r="D4531" t="str">
        <f t="shared" si="70"/>
        <v>12</v>
      </c>
      <c r="E4531" t="s">
        <v>401</v>
      </c>
      <c r="F4531" t="s">
        <v>463</v>
      </c>
      <c r="G4531" s="5">
        <v>100</v>
      </c>
    </row>
    <row r="4532" spans="1:7" x14ac:dyDescent="0.2">
      <c r="A4532" t="s">
        <v>800</v>
      </c>
      <c r="B4532" t="s">
        <v>801</v>
      </c>
      <c r="C4532" t="s">
        <v>802</v>
      </c>
      <c r="D4532" t="str">
        <f t="shared" si="70"/>
        <v>14</v>
      </c>
      <c r="E4532" t="s">
        <v>337</v>
      </c>
      <c r="F4532" t="s">
        <v>463</v>
      </c>
      <c r="G4532" s="5">
        <v>500</v>
      </c>
    </row>
    <row r="4533" spans="1:7" x14ac:dyDescent="0.2">
      <c r="A4533" t="s">
        <v>800</v>
      </c>
      <c r="B4533" t="s">
        <v>801</v>
      </c>
      <c r="C4533" t="s">
        <v>802</v>
      </c>
      <c r="D4533" t="str">
        <f t="shared" si="70"/>
        <v>14</v>
      </c>
      <c r="E4533" t="s">
        <v>362</v>
      </c>
      <c r="F4533" t="s">
        <v>462</v>
      </c>
      <c r="G4533" s="5">
        <v>500</v>
      </c>
    </row>
    <row r="4534" spans="1:7" x14ac:dyDescent="0.2">
      <c r="A4534" t="s">
        <v>800</v>
      </c>
      <c r="B4534" t="s">
        <v>801</v>
      </c>
      <c r="C4534" t="s">
        <v>802</v>
      </c>
      <c r="D4534" t="str">
        <f t="shared" si="70"/>
        <v>16</v>
      </c>
      <c r="E4534" t="s">
        <v>382</v>
      </c>
      <c r="F4534" t="s">
        <v>463</v>
      </c>
      <c r="G4534" s="5">
        <v>-600</v>
      </c>
    </row>
    <row r="4535" spans="1:7" x14ac:dyDescent="0.2">
      <c r="A4535" t="s">
        <v>800</v>
      </c>
      <c r="B4535" t="s">
        <v>801</v>
      </c>
      <c r="C4535" t="s">
        <v>802</v>
      </c>
      <c r="D4535" t="str">
        <f t="shared" si="70"/>
        <v>16</v>
      </c>
      <c r="E4535" t="s">
        <v>504</v>
      </c>
      <c r="F4535" t="s">
        <v>463</v>
      </c>
      <c r="G4535" s="5">
        <v>-26</v>
      </c>
    </row>
    <row r="4536" spans="1:7" x14ac:dyDescent="0.2">
      <c r="A4536" t="s">
        <v>800</v>
      </c>
      <c r="B4536" t="s">
        <v>801</v>
      </c>
      <c r="C4536" t="s">
        <v>802</v>
      </c>
      <c r="D4536" t="str">
        <f t="shared" si="70"/>
        <v>16</v>
      </c>
      <c r="E4536" t="s">
        <v>769</v>
      </c>
      <c r="F4536" t="s">
        <v>463</v>
      </c>
      <c r="G4536" s="5">
        <v>-12</v>
      </c>
    </row>
    <row r="4537" spans="1:7" x14ac:dyDescent="0.2">
      <c r="A4537" t="s">
        <v>800</v>
      </c>
      <c r="B4537" t="s">
        <v>801</v>
      </c>
      <c r="C4537" t="s">
        <v>802</v>
      </c>
      <c r="D4537" t="str">
        <f t="shared" si="70"/>
        <v>16</v>
      </c>
      <c r="E4537" t="s">
        <v>580</v>
      </c>
      <c r="F4537" t="s">
        <v>463</v>
      </c>
      <c r="G4537" s="5">
        <v>-7</v>
      </c>
    </row>
    <row r="4538" spans="1:7" x14ac:dyDescent="0.2">
      <c r="A4538" t="s">
        <v>800</v>
      </c>
      <c r="B4538" t="s">
        <v>801</v>
      </c>
      <c r="C4538" t="s">
        <v>802</v>
      </c>
      <c r="D4538" t="str">
        <f t="shared" si="70"/>
        <v>16</v>
      </c>
      <c r="E4538" t="s">
        <v>536</v>
      </c>
      <c r="F4538" t="s">
        <v>463</v>
      </c>
      <c r="G4538" s="5">
        <v>-300</v>
      </c>
    </row>
    <row r="4539" spans="1:7" x14ac:dyDescent="0.2">
      <c r="A4539" t="s">
        <v>800</v>
      </c>
      <c r="B4539" t="s">
        <v>801</v>
      </c>
      <c r="C4539" t="s">
        <v>802</v>
      </c>
      <c r="D4539" t="str">
        <f t="shared" si="70"/>
        <v>17</v>
      </c>
      <c r="E4539" t="s">
        <v>363</v>
      </c>
      <c r="F4539" t="s">
        <v>463</v>
      </c>
      <c r="G4539" s="5">
        <v>-300</v>
      </c>
    </row>
    <row r="4540" spans="1:7" x14ac:dyDescent="0.2">
      <c r="A4540" t="s">
        <v>800</v>
      </c>
      <c r="B4540" t="s">
        <v>801</v>
      </c>
      <c r="C4540" t="s">
        <v>802</v>
      </c>
      <c r="D4540" t="str">
        <f t="shared" si="70"/>
        <v>17</v>
      </c>
      <c r="E4540" t="s">
        <v>339</v>
      </c>
      <c r="F4540" t="s">
        <v>463</v>
      </c>
      <c r="G4540" s="5">
        <v>-500</v>
      </c>
    </row>
    <row r="4541" spans="1:7" x14ac:dyDescent="0.2">
      <c r="A4541" t="s">
        <v>800</v>
      </c>
      <c r="B4541" t="s">
        <v>801</v>
      </c>
      <c r="C4541" t="s">
        <v>802</v>
      </c>
      <c r="D4541" t="str">
        <f t="shared" si="70"/>
        <v>17</v>
      </c>
      <c r="E4541" t="s">
        <v>355</v>
      </c>
      <c r="F4541" t="s">
        <v>463</v>
      </c>
      <c r="G4541" s="5">
        <v>-5100</v>
      </c>
    </row>
    <row r="4542" spans="1:7" x14ac:dyDescent="0.2">
      <c r="A4542" t="s">
        <v>800</v>
      </c>
      <c r="B4542" t="s">
        <v>801</v>
      </c>
      <c r="C4542" t="s">
        <v>803</v>
      </c>
      <c r="D4542" t="str">
        <f t="shared" si="70"/>
        <v>10</v>
      </c>
      <c r="E4542" t="s">
        <v>320</v>
      </c>
      <c r="F4542" t="s">
        <v>462</v>
      </c>
      <c r="G4542" s="5">
        <v>2553</v>
      </c>
    </row>
    <row r="4543" spans="1:7" x14ac:dyDescent="0.2">
      <c r="A4543" t="s">
        <v>800</v>
      </c>
      <c r="B4543" t="s">
        <v>801</v>
      </c>
      <c r="C4543" t="s">
        <v>803</v>
      </c>
      <c r="D4543" t="str">
        <f t="shared" si="70"/>
        <v>10</v>
      </c>
      <c r="E4543" t="s">
        <v>437</v>
      </c>
      <c r="F4543" t="s">
        <v>462</v>
      </c>
      <c r="G4543" s="5">
        <v>1</v>
      </c>
    </row>
    <row r="4544" spans="1:7" x14ac:dyDescent="0.2">
      <c r="A4544" t="s">
        <v>800</v>
      </c>
      <c r="B4544" t="s">
        <v>801</v>
      </c>
      <c r="C4544" t="s">
        <v>803</v>
      </c>
      <c r="D4544" t="str">
        <f t="shared" si="70"/>
        <v>10</v>
      </c>
      <c r="E4544" t="s">
        <v>404</v>
      </c>
      <c r="F4544" t="s">
        <v>462</v>
      </c>
      <c r="G4544" s="5">
        <v>48</v>
      </c>
    </row>
    <row r="4545" spans="1:7" x14ac:dyDescent="0.2">
      <c r="A4545" t="s">
        <v>800</v>
      </c>
      <c r="B4545" t="s">
        <v>801</v>
      </c>
      <c r="C4545" t="s">
        <v>803</v>
      </c>
      <c r="D4545" t="str">
        <f t="shared" si="70"/>
        <v>10</v>
      </c>
      <c r="E4545" t="s">
        <v>322</v>
      </c>
      <c r="F4545" t="s">
        <v>462</v>
      </c>
      <c r="G4545" s="5">
        <v>4</v>
      </c>
    </row>
    <row r="4546" spans="1:7" x14ac:dyDescent="0.2">
      <c r="A4546" t="s">
        <v>800</v>
      </c>
      <c r="B4546" t="s">
        <v>801</v>
      </c>
      <c r="C4546" t="s">
        <v>803</v>
      </c>
      <c r="D4546" t="str">
        <f t="shared" si="70"/>
        <v>10</v>
      </c>
      <c r="E4546" t="s">
        <v>324</v>
      </c>
      <c r="F4546" t="s">
        <v>462</v>
      </c>
      <c r="G4546" s="5">
        <v>408</v>
      </c>
    </row>
    <row r="4547" spans="1:7" x14ac:dyDescent="0.2">
      <c r="A4547" t="s">
        <v>800</v>
      </c>
      <c r="B4547" t="s">
        <v>801</v>
      </c>
      <c r="C4547" t="s">
        <v>803</v>
      </c>
      <c r="D4547" t="str">
        <f t="shared" ref="D4547:D4610" si="71">LEFT(E4547,2)</f>
        <v>10</v>
      </c>
      <c r="E4547" t="s">
        <v>325</v>
      </c>
      <c r="F4547" t="s">
        <v>462</v>
      </c>
      <c r="G4547" s="5">
        <v>5</v>
      </c>
    </row>
    <row r="4548" spans="1:7" x14ac:dyDescent="0.2">
      <c r="A4548" t="s">
        <v>800</v>
      </c>
      <c r="B4548" t="s">
        <v>801</v>
      </c>
      <c r="C4548" t="s">
        <v>803</v>
      </c>
      <c r="D4548" t="str">
        <f t="shared" si="71"/>
        <v>10</v>
      </c>
      <c r="E4548" t="s">
        <v>326</v>
      </c>
      <c r="F4548" t="s">
        <v>462</v>
      </c>
      <c r="G4548" s="5">
        <v>425</v>
      </c>
    </row>
    <row r="4549" spans="1:7" x14ac:dyDescent="0.2">
      <c r="A4549" t="s">
        <v>800</v>
      </c>
      <c r="B4549" t="s">
        <v>801</v>
      </c>
      <c r="C4549" t="s">
        <v>803</v>
      </c>
      <c r="D4549" t="str">
        <f t="shared" si="71"/>
        <v>11</v>
      </c>
      <c r="E4549" t="s">
        <v>344</v>
      </c>
      <c r="F4549" t="s">
        <v>462</v>
      </c>
      <c r="G4549" s="5">
        <v>28</v>
      </c>
    </row>
    <row r="4550" spans="1:7" x14ac:dyDescent="0.2">
      <c r="A4550" t="s">
        <v>800</v>
      </c>
      <c r="B4550" t="s">
        <v>801</v>
      </c>
      <c r="C4550" t="s">
        <v>803</v>
      </c>
      <c r="D4550" t="str">
        <f t="shared" si="71"/>
        <v>11</v>
      </c>
      <c r="E4550" t="s">
        <v>605</v>
      </c>
      <c r="F4550" t="s">
        <v>462</v>
      </c>
      <c r="G4550" s="5">
        <v>13</v>
      </c>
    </row>
    <row r="4551" spans="1:7" x14ac:dyDescent="0.2">
      <c r="A4551" t="s">
        <v>800</v>
      </c>
      <c r="B4551" t="s">
        <v>801</v>
      </c>
      <c r="C4551" t="s">
        <v>803</v>
      </c>
      <c r="D4551" t="str">
        <f t="shared" si="71"/>
        <v>11</v>
      </c>
      <c r="E4551" t="s">
        <v>405</v>
      </c>
      <c r="F4551" t="s">
        <v>462</v>
      </c>
      <c r="G4551" s="5">
        <v>7</v>
      </c>
    </row>
    <row r="4552" spans="1:7" x14ac:dyDescent="0.2">
      <c r="A4552" t="s">
        <v>800</v>
      </c>
      <c r="B4552" t="s">
        <v>801</v>
      </c>
      <c r="C4552" t="s">
        <v>803</v>
      </c>
      <c r="D4552" t="str">
        <f t="shared" si="71"/>
        <v>11</v>
      </c>
      <c r="E4552" t="s">
        <v>328</v>
      </c>
      <c r="F4552" t="s">
        <v>462</v>
      </c>
      <c r="G4552" s="5">
        <v>52</v>
      </c>
    </row>
    <row r="4553" spans="1:7" x14ac:dyDescent="0.2">
      <c r="A4553" t="s">
        <v>800</v>
      </c>
      <c r="B4553" t="s">
        <v>801</v>
      </c>
      <c r="C4553" t="s">
        <v>803</v>
      </c>
      <c r="D4553" t="str">
        <f t="shared" si="71"/>
        <v>11</v>
      </c>
      <c r="E4553" t="s">
        <v>576</v>
      </c>
      <c r="F4553" t="s">
        <v>462</v>
      </c>
      <c r="G4553" s="5">
        <v>34</v>
      </c>
    </row>
    <row r="4554" spans="1:7" x14ac:dyDescent="0.2">
      <c r="A4554" t="s">
        <v>800</v>
      </c>
      <c r="B4554" t="s">
        <v>801</v>
      </c>
      <c r="C4554" t="s">
        <v>803</v>
      </c>
      <c r="D4554" t="str">
        <f t="shared" si="71"/>
        <v>11</v>
      </c>
      <c r="E4554" t="s">
        <v>360</v>
      </c>
      <c r="F4554" t="s">
        <v>462</v>
      </c>
      <c r="G4554" s="5">
        <v>6</v>
      </c>
    </row>
    <row r="4555" spans="1:7" x14ac:dyDescent="0.2">
      <c r="A4555" t="s">
        <v>800</v>
      </c>
      <c r="B4555" t="s">
        <v>801</v>
      </c>
      <c r="C4555" t="s">
        <v>803</v>
      </c>
      <c r="D4555" t="str">
        <f t="shared" si="71"/>
        <v>11</v>
      </c>
      <c r="E4555" t="s">
        <v>427</v>
      </c>
      <c r="F4555" t="s">
        <v>462</v>
      </c>
      <c r="G4555" s="5">
        <v>20</v>
      </c>
    </row>
    <row r="4556" spans="1:7" x14ac:dyDescent="0.2">
      <c r="A4556" t="s">
        <v>800</v>
      </c>
      <c r="B4556" t="s">
        <v>801</v>
      </c>
      <c r="C4556" t="s">
        <v>803</v>
      </c>
      <c r="D4556" t="str">
        <f t="shared" si="71"/>
        <v>11</v>
      </c>
      <c r="E4556" t="s">
        <v>330</v>
      </c>
      <c r="F4556" t="s">
        <v>462</v>
      </c>
      <c r="G4556" s="5">
        <v>5</v>
      </c>
    </row>
    <row r="4557" spans="1:7" x14ac:dyDescent="0.2">
      <c r="A4557" t="s">
        <v>800</v>
      </c>
      <c r="B4557" t="s">
        <v>801</v>
      </c>
      <c r="C4557" t="s">
        <v>803</v>
      </c>
      <c r="D4557" t="str">
        <f t="shared" si="71"/>
        <v>11</v>
      </c>
      <c r="E4557" t="s">
        <v>331</v>
      </c>
      <c r="F4557" t="s">
        <v>462</v>
      </c>
      <c r="G4557" s="5">
        <v>1</v>
      </c>
    </row>
    <row r="4558" spans="1:7" x14ac:dyDescent="0.2">
      <c r="A4558" t="s">
        <v>800</v>
      </c>
      <c r="B4558" t="s">
        <v>801</v>
      </c>
      <c r="C4558" t="s">
        <v>803</v>
      </c>
      <c r="D4558" t="str">
        <f t="shared" si="71"/>
        <v>11</v>
      </c>
      <c r="E4558" t="s">
        <v>332</v>
      </c>
      <c r="F4558" t="s">
        <v>462</v>
      </c>
      <c r="G4558" s="5">
        <v>5</v>
      </c>
    </row>
    <row r="4559" spans="1:7" x14ac:dyDescent="0.2">
      <c r="A4559" t="s">
        <v>800</v>
      </c>
      <c r="B4559" t="s">
        <v>801</v>
      </c>
      <c r="C4559" t="s">
        <v>803</v>
      </c>
      <c r="D4559" t="str">
        <f t="shared" si="71"/>
        <v>11</v>
      </c>
      <c r="E4559" t="s">
        <v>333</v>
      </c>
      <c r="F4559" t="s">
        <v>462</v>
      </c>
      <c r="G4559" s="5">
        <v>7</v>
      </c>
    </row>
    <row r="4560" spans="1:7" x14ac:dyDescent="0.2">
      <c r="A4560" t="s">
        <v>800</v>
      </c>
      <c r="B4560" t="s">
        <v>801</v>
      </c>
      <c r="C4560" t="s">
        <v>803</v>
      </c>
      <c r="D4560" t="str">
        <f t="shared" si="71"/>
        <v>11</v>
      </c>
      <c r="E4560" t="s">
        <v>571</v>
      </c>
      <c r="F4560" t="s">
        <v>462</v>
      </c>
      <c r="G4560" s="5">
        <v>69</v>
      </c>
    </row>
    <row r="4561" spans="1:7" x14ac:dyDescent="0.2">
      <c r="A4561" t="s">
        <v>800</v>
      </c>
      <c r="B4561" t="s">
        <v>801</v>
      </c>
      <c r="C4561" t="s">
        <v>803</v>
      </c>
      <c r="D4561" t="str">
        <f t="shared" si="71"/>
        <v>11</v>
      </c>
      <c r="E4561" t="s">
        <v>407</v>
      </c>
      <c r="F4561" t="s">
        <v>462</v>
      </c>
      <c r="G4561" s="5">
        <v>56</v>
      </c>
    </row>
    <row r="4562" spans="1:7" x14ac:dyDescent="0.2">
      <c r="A4562" t="s">
        <v>800</v>
      </c>
      <c r="B4562" t="s">
        <v>801</v>
      </c>
      <c r="C4562" t="s">
        <v>803</v>
      </c>
      <c r="D4562" t="str">
        <f t="shared" si="71"/>
        <v>11</v>
      </c>
      <c r="E4562" t="s">
        <v>334</v>
      </c>
      <c r="F4562" t="s">
        <v>462</v>
      </c>
      <c r="G4562" s="5">
        <v>7</v>
      </c>
    </row>
    <row r="4563" spans="1:7" x14ac:dyDescent="0.2">
      <c r="A4563" t="s">
        <v>800</v>
      </c>
      <c r="B4563" t="s">
        <v>801</v>
      </c>
      <c r="C4563" t="s">
        <v>803</v>
      </c>
      <c r="D4563" t="str">
        <f t="shared" si="71"/>
        <v>11</v>
      </c>
      <c r="E4563" t="s">
        <v>620</v>
      </c>
      <c r="F4563" t="s">
        <v>462</v>
      </c>
      <c r="G4563" s="5">
        <v>210</v>
      </c>
    </row>
    <row r="4564" spans="1:7" x14ac:dyDescent="0.2">
      <c r="A4564" t="s">
        <v>800</v>
      </c>
      <c r="B4564" t="s">
        <v>801</v>
      </c>
      <c r="C4564" t="s">
        <v>803</v>
      </c>
      <c r="D4564" t="str">
        <f t="shared" si="71"/>
        <v>11</v>
      </c>
      <c r="E4564" t="s">
        <v>335</v>
      </c>
      <c r="F4564" t="s">
        <v>462</v>
      </c>
      <c r="G4564" s="5">
        <v>81</v>
      </c>
    </row>
    <row r="4565" spans="1:7" x14ac:dyDescent="0.2">
      <c r="A4565" t="s">
        <v>800</v>
      </c>
      <c r="B4565" t="s">
        <v>801</v>
      </c>
      <c r="C4565" t="s">
        <v>803</v>
      </c>
      <c r="D4565" t="str">
        <f t="shared" si="71"/>
        <v>12</v>
      </c>
      <c r="E4565" t="s">
        <v>502</v>
      </c>
      <c r="F4565" t="s">
        <v>462</v>
      </c>
      <c r="G4565" s="5">
        <v>4</v>
      </c>
    </row>
    <row r="4566" spans="1:7" x14ac:dyDescent="0.2">
      <c r="A4566" t="s">
        <v>800</v>
      </c>
      <c r="B4566" t="s">
        <v>801</v>
      </c>
      <c r="C4566" t="s">
        <v>803</v>
      </c>
      <c r="D4566" t="str">
        <f t="shared" si="71"/>
        <v>12</v>
      </c>
      <c r="E4566" t="s">
        <v>401</v>
      </c>
      <c r="F4566" t="s">
        <v>462</v>
      </c>
      <c r="G4566" s="5">
        <v>1</v>
      </c>
    </row>
    <row r="4567" spans="1:7" x14ac:dyDescent="0.2">
      <c r="A4567" t="s">
        <v>800</v>
      </c>
      <c r="B4567" t="s">
        <v>801</v>
      </c>
      <c r="C4567" t="s">
        <v>803</v>
      </c>
      <c r="D4567" t="str">
        <f t="shared" si="71"/>
        <v>14</v>
      </c>
      <c r="E4567" t="s">
        <v>669</v>
      </c>
      <c r="F4567" t="s">
        <v>462</v>
      </c>
      <c r="G4567" s="5">
        <v>11</v>
      </c>
    </row>
    <row r="4568" spans="1:7" x14ac:dyDescent="0.2">
      <c r="A4568" t="s">
        <v>800</v>
      </c>
      <c r="B4568" t="s">
        <v>801</v>
      </c>
      <c r="C4568" t="s">
        <v>803</v>
      </c>
      <c r="D4568" t="str">
        <f t="shared" si="71"/>
        <v>15</v>
      </c>
      <c r="E4568" t="s">
        <v>763</v>
      </c>
      <c r="F4568" t="s">
        <v>462</v>
      </c>
      <c r="G4568" s="5">
        <v>45</v>
      </c>
    </row>
    <row r="4569" spans="1:7" x14ac:dyDescent="0.2">
      <c r="A4569" t="s">
        <v>800</v>
      </c>
      <c r="B4569" t="s">
        <v>801</v>
      </c>
      <c r="C4569" t="s">
        <v>803</v>
      </c>
      <c r="D4569" t="str">
        <f t="shared" si="71"/>
        <v>15</v>
      </c>
      <c r="E4569" t="s">
        <v>579</v>
      </c>
      <c r="F4569" t="s">
        <v>462</v>
      </c>
      <c r="G4569" s="5">
        <v>1095</v>
      </c>
    </row>
    <row r="4570" spans="1:7" x14ac:dyDescent="0.2">
      <c r="A4570" t="s">
        <v>800</v>
      </c>
      <c r="B4570" t="s">
        <v>801</v>
      </c>
      <c r="C4570" t="s">
        <v>803</v>
      </c>
      <c r="D4570" t="str">
        <f t="shared" si="71"/>
        <v>15</v>
      </c>
      <c r="E4570" t="s">
        <v>453</v>
      </c>
      <c r="F4570" t="s">
        <v>462</v>
      </c>
      <c r="G4570" s="5">
        <v>110</v>
      </c>
    </row>
    <row r="4571" spans="1:7" x14ac:dyDescent="0.2">
      <c r="A4571" t="s">
        <v>800</v>
      </c>
      <c r="B4571" t="s">
        <v>801</v>
      </c>
      <c r="C4571" t="s">
        <v>803</v>
      </c>
      <c r="D4571" t="str">
        <f t="shared" si="71"/>
        <v>16</v>
      </c>
      <c r="E4571" t="s">
        <v>804</v>
      </c>
      <c r="F4571" t="s">
        <v>462</v>
      </c>
      <c r="G4571" s="5">
        <v>-4781</v>
      </c>
    </row>
    <row r="4572" spans="1:7" x14ac:dyDescent="0.2">
      <c r="A4572" t="s">
        <v>800</v>
      </c>
      <c r="B4572" t="s">
        <v>801</v>
      </c>
      <c r="C4572" t="s">
        <v>803</v>
      </c>
      <c r="D4572" t="str">
        <f t="shared" si="71"/>
        <v>16</v>
      </c>
      <c r="E4572" t="s">
        <v>351</v>
      </c>
      <c r="F4572" t="s">
        <v>352</v>
      </c>
      <c r="G4572" s="5">
        <v>270</v>
      </c>
    </row>
    <row r="4573" spans="1:7" x14ac:dyDescent="0.2">
      <c r="A4573" t="s">
        <v>800</v>
      </c>
      <c r="B4573" t="s">
        <v>801</v>
      </c>
      <c r="C4573" t="s">
        <v>803</v>
      </c>
      <c r="D4573" t="str">
        <f t="shared" si="71"/>
        <v>18</v>
      </c>
      <c r="E4573" t="s">
        <v>805</v>
      </c>
      <c r="F4573" t="s">
        <v>462</v>
      </c>
      <c r="G4573" s="5">
        <v>-800</v>
      </c>
    </row>
    <row r="4574" spans="1:7" x14ac:dyDescent="0.2">
      <c r="A4574" t="s">
        <v>800</v>
      </c>
      <c r="B4574" t="s">
        <v>801</v>
      </c>
      <c r="C4574" t="s">
        <v>806</v>
      </c>
      <c r="D4574" t="str">
        <f t="shared" si="71"/>
        <v>10</v>
      </c>
      <c r="E4574" t="s">
        <v>320</v>
      </c>
      <c r="F4574" t="s">
        <v>463</v>
      </c>
      <c r="G4574" s="5">
        <v>365</v>
      </c>
    </row>
    <row r="4575" spans="1:7" x14ac:dyDescent="0.2">
      <c r="A4575" t="s">
        <v>800</v>
      </c>
      <c r="B4575" t="s">
        <v>801</v>
      </c>
      <c r="C4575" t="s">
        <v>806</v>
      </c>
      <c r="D4575" t="str">
        <f t="shared" si="71"/>
        <v>10</v>
      </c>
      <c r="E4575" t="s">
        <v>524</v>
      </c>
      <c r="F4575" t="s">
        <v>463</v>
      </c>
      <c r="G4575" s="5">
        <v>15</v>
      </c>
    </row>
    <row r="4576" spans="1:7" x14ac:dyDescent="0.2">
      <c r="A4576" t="s">
        <v>800</v>
      </c>
      <c r="B4576" t="s">
        <v>801</v>
      </c>
      <c r="C4576" t="s">
        <v>806</v>
      </c>
      <c r="D4576" t="str">
        <f t="shared" si="71"/>
        <v>10</v>
      </c>
      <c r="E4576" t="s">
        <v>593</v>
      </c>
      <c r="F4576" t="s">
        <v>463</v>
      </c>
      <c r="G4576" s="5">
        <v>75</v>
      </c>
    </row>
    <row r="4577" spans="1:7" x14ac:dyDescent="0.2">
      <c r="A4577" t="s">
        <v>800</v>
      </c>
      <c r="B4577" t="s">
        <v>801</v>
      </c>
      <c r="C4577" t="s">
        <v>806</v>
      </c>
      <c r="D4577" t="str">
        <f t="shared" si="71"/>
        <v>10</v>
      </c>
      <c r="E4577" t="s">
        <v>436</v>
      </c>
      <c r="F4577" t="s">
        <v>463</v>
      </c>
      <c r="G4577" s="5">
        <v>10</v>
      </c>
    </row>
    <row r="4578" spans="1:7" x14ac:dyDescent="0.2">
      <c r="A4578" t="s">
        <v>800</v>
      </c>
      <c r="B4578" t="s">
        <v>801</v>
      </c>
      <c r="C4578" t="s">
        <v>806</v>
      </c>
      <c r="D4578" t="str">
        <f t="shared" si="71"/>
        <v>10</v>
      </c>
      <c r="E4578" t="s">
        <v>437</v>
      </c>
      <c r="F4578" t="s">
        <v>463</v>
      </c>
      <c r="G4578" s="5">
        <v>10</v>
      </c>
    </row>
    <row r="4579" spans="1:7" x14ac:dyDescent="0.2">
      <c r="A4579" t="s">
        <v>800</v>
      </c>
      <c r="B4579" t="s">
        <v>801</v>
      </c>
      <c r="C4579" t="s">
        <v>806</v>
      </c>
      <c r="D4579" t="str">
        <f t="shared" si="71"/>
        <v>10</v>
      </c>
      <c r="E4579" t="s">
        <v>341</v>
      </c>
      <c r="F4579" t="s">
        <v>463</v>
      </c>
      <c r="G4579" s="5">
        <v>48</v>
      </c>
    </row>
    <row r="4580" spans="1:7" x14ac:dyDescent="0.2">
      <c r="A4580" t="s">
        <v>800</v>
      </c>
      <c r="B4580" t="s">
        <v>801</v>
      </c>
      <c r="C4580" t="s">
        <v>806</v>
      </c>
      <c r="D4580" t="str">
        <f t="shared" si="71"/>
        <v>10</v>
      </c>
      <c r="E4580" t="s">
        <v>557</v>
      </c>
      <c r="F4580" t="s">
        <v>463</v>
      </c>
      <c r="G4580" s="5">
        <v>75</v>
      </c>
    </row>
    <row r="4581" spans="1:7" x14ac:dyDescent="0.2">
      <c r="A4581" t="s">
        <v>800</v>
      </c>
      <c r="B4581" t="s">
        <v>801</v>
      </c>
      <c r="C4581" t="s">
        <v>806</v>
      </c>
      <c r="D4581" t="str">
        <f t="shared" si="71"/>
        <v>10</v>
      </c>
      <c r="E4581" t="s">
        <v>324</v>
      </c>
      <c r="F4581" t="s">
        <v>463</v>
      </c>
      <c r="G4581" s="5">
        <v>96</v>
      </c>
    </row>
    <row r="4582" spans="1:7" x14ac:dyDescent="0.2">
      <c r="A4582" t="s">
        <v>800</v>
      </c>
      <c r="B4582" t="s">
        <v>801</v>
      </c>
      <c r="C4582" t="s">
        <v>806</v>
      </c>
      <c r="D4582" t="str">
        <f t="shared" si="71"/>
        <v>10</v>
      </c>
      <c r="E4582" t="s">
        <v>326</v>
      </c>
      <c r="F4582" t="s">
        <v>463</v>
      </c>
      <c r="G4582" s="5">
        <v>98</v>
      </c>
    </row>
    <row r="4583" spans="1:7" x14ac:dyDescent="0.2">
      <c r="A4583" t="s">
        <v>800</v>
      </c>
      <c r="B4583" t="s">
        <v>801</v>
      </c>
      <c r="C4583" t="s">
        <v>806</v>
      </c>
      <c r="D4583" t="str">
        <f t="shared" si="71"/>
        <v>11</v>
      </c>
      <c r="E4583" t="s">
        <v>344</v>
      </c>
      <c r="F4583" t="s">
        <v>463</v>
      </c>
      <c r="G4583" s="5">
        <v>10</v>
      </c>
    </row>
    <row r="4584" spans="1:7" x14ac:dyDescent="0.2">
      <c r="A4584" t="s">
        <v>800</v>
      </c>
      <c r="B4584" t="s">
        <v>801</v>
      </c>
      <c r="C4584" t="s">
        <v>806</v>
      </c>
      <c r="D4584" t="str">
        <f t="shared" si="71"/>
        <v>11</v>
      </c>
      <c r="E4584" t="s">
        <v>327</v>
      </c>
      <c r="F4584" t="s">
        <v>463</v>
      </c>
      <c r="G4584" s="5">
        <v>20</v>
      </c>
    </row>
    <row r="4585" spans="1:7" x14ac:dyDescent="0.2">
      <c r="A4585" t="s">
        <v>800</v>
      </c>
      <c r="B4585" t="s">
        <v>801</v>
      </c>
      <c r="C4585" t="s">
        <v>806</v>
      </c>
      <c r="D4585" t="str">
        <f t="shared" si="71"/>
        <v>11</v>
      </c>
      <c r="E4585" t="s">
        <v>328</v>
      </c>
      <c r="F4585" t="s">
        <v>463</v>
      </c>
      <c r="G4585" s="5">
        <v>125</v>
      </c>
    </row>
    <row r="4586" spans="1:7" x14ac:dyDescent="0.2">
      <c r="A4586" t="s">
        <v>800</v>
      </c>
      <c r="B4586" t="s">
        <v>801</v>
      </c>
      <c r="C4586" t="s">
        <v>806</v>
      </c>
      <c r="D4586" t="str">
        <f t="shared" si="71"/>
        <v>11</v>
      </c>
      <c r="E4586" t="s">
        <v>517</v>
      </c>
      <c r="F4586" t="s">
        <v>463</v>
      </c>
      <c r="G4586" s="5">
        <v>30</v>
      </c>
    </row>
    <row r="4587" spans="1:7" x14ac:dyDescent="0.2">
      <c r="A4587" t="s">
        <v>800</v>
      </c>
      <c r="B4587" t="s">
        <v>801</v>
      </c>
      <c r="C4587" t="s">
        <v>806</v>
      </c>
      <c r="D4587" t="str">
        <f t="shared" si="71"/>
        <v>11</v>
      </c>
      <c r="E4587" t="s">
        <v>360</v>
      </c>
      <c r="F4587" t="s">
        <v>463</v>
      </c>
      <c r="G4587" s="5">
        <v>24</v>
      </c>
    </row>
    <row r="4588" spans="1:7" x14ac:dyDescent="0.2">
      <c r="A4588" t="s">
        <v>800</v>
      </c>
      <c r="B4588" t="s">
        <v>801</v>
      </c>
      <c r="C4588" t="s">
        <v>806</v>
      </c>
      <c r="D4588" t="str">
        <f t="shared" si="71"/>
        <v>11</v>
      </c>
      <c r="E4588" t="s">
        <v>329</v>
      </c>
      <c r="F4588" t="s">
        <v>463</v>
      </c>
      <c r="G4588" s="5">
        <v>7</v>
      </c>
    </row>
    <row r="4589" spans="1:7" x14ac:dyDescent="0.2">
      <c r="A4589" t="s">
        <v>800</v>
      </c>
      <c r="B4589" t="s">
        <v>801</v>
      </c>
      <c r="C4589" t="s">
        <v>806</v>
      </c>
      <c r="D4589" t="str">
        <f t="shared" si="71"/>
        <v>11</v>
      </c>
      <c r="E4589" t="s">
        <v>330</v>
      </c>
      <c r="F4589" t="s">
        <v>463</v>
      </c>
      <c r="G4589" s="5">
        <v>85</v>
      </c>
    </row>
    <row r="4590" spans="1:7" x14ac:dyDescent="0.2">
      <c r="A4590" t="s">
        <v>800</v>
      </c>
      <c r="B4590" t="s">
        <v>801</v>
      </c>
      <c r="C4590" t="s">
        <v>806</v>
      </c>
      <c r="D4590" t="str">
        <f t="shared" si="71"/>
        <v>11</v>
      </c>
      <c r="E4590" t="s">
        <v>331</v>
      </c>
      <c r="F4590" t="s">
        <v>463</v>
      </c>
      <c r="G4590" s="5">
        <v>3</v>
      </c>
    </row>
    <row r="4591" spans="1:7" x14ac:dyDescent="0.2">
      <c r="A4591" t="s">
        <v>800</v>
      </c>
      <c r="B4591" t="s">
        <v>801</v>
      </c>
      <c r="C4591" t="s">
        <v>806</v>
      </c>
      <c r="D4591" t="str">
        <f t="shared" si="71"/>
        <v>11</v>
      </c>
      <c r="E4591" t="s">
        <v>332</v>
      </c>
      <c r="F4591" t="s">
        <v>463</v>
      </c>
      <c r="G4591" s="5">
        <v>3</v>
      </c>
    </row>
    <row r="4592" spans="1:7" x14ac:dyDescent="0.2">
      <c r="A4592" t="s">
        <v>800</v>
      </c>
      <c r="B4592" t="s">
        <v>801</v>
      </c>
      <c r="C4592" t="s">
        <v>806</v>
      </c>
      <c r="D4592" t="str">
        <f t="shared" si="71"/>
        <v>11</v>
      </c>
      <c r="E4592" t="s">
        <v>333</v>
      </c>
      <c r="F4592" t="s">
        <v>463</v>
      </c>
      <c r="G4592" s="5">
        <v>10</v>
      </c>
    </row>
    <row r="4593" spans="1:7" x14ac:dyDescent="0.2">
      <c r="A4593" t="s">
        <v>800</v>
      </c>
      <c r="B4593" t="s">
        <v>801</v>
      </c>
      <c r="C4593" t="s">
        <v>806</v>
      </c>
      <c r="D4593" t="str">
        <f t="shared" si="71"/>
        <v>11</v>
      </c>
      <c r="E4593" t="s">
        <v>571</v>
      </c>
      <c r="F4593" t="s">
        <v>463</v>
      </c>
      <c r="G4593" s="5">
        <v>3</v>
      </c>
    </row>
    <row r="4594" spans="1:7" x14ac:dyDescent="0.2">
      <c r="A4594" t="s">
        <v>800</v>
      </c>
      <c r="B4594" t="s">
        <v>801</v>
      </c>
      <c r="C4594" t="s">
        <v>806</v>
      </c>
      <c r="D4594" t="str">
        <f t="shared" si="71"/>
        <v>11</v>
      </c>
      <c r="E4594" t="s">
        <v>407</v>
      </c>
      <c r="F4594" t="s">
        <v>463</v>
      </c>
      <c r="G4594" s="5">
        <v>15</v>
      </c>
    </row>
    <row r="4595" spans="1:7" x14ac:dyDescent="0.2">
      <c r="A4595" t="s">
        <v>800</v>
      </c>
      <c r="B4595" t="s">
        <v>801</v>
      </c>
      <c r="C4595" t="s">
        <v>806</v>
      </c>
      <c r="D4595" t="str">
        <f t="shared" si="71"/>
        <v>11</v>
      </c>
      <c r="E4595" t="s">
        <v>499</v>
      </c>
      <c r="F4595" t="s">
        <v>463</v>
      </c>
      <c r="G4595" s="5">
        <v>18</v>
      </c>
    </row>
    <row r="4596" spans="1:7" x14ac:dyDescent="0.2">
      <c r="A4596" t="s">
        <v>800</v>
      </c>
      <c r="B4596" t="s">
        <v>801</v>
      </c>
      <c r="C4596" t="s">
        <v>806</v>
      </c>
      <c r="D4596" t="str">
        <f t="shared" si="71"/>
        <v>11</v>
      </c>
      <c r="E4596" t="s">
        <v>347</v>
      </c>
      <c r="F4596" t="s">
        <v>463</v>
      </c>
      <c r="G4596" s="5">
        <v>100</v>
      </c>
    </row>
    <row r="4597" spans="1:7" x14ac:dyDescent="0.2">
      <c r="A4597" t="s">
        <v>800</v>
      </c>
      <c r="B4597" t="s">
        <v>801</v>
      </c>
      <c r="C4597" t="s">
        <v>806</v>
      </c>
      <c r="D4597" t="str">
        <f t="shared" si="71"/>
        <v>12</v>
      </c>
      <c r="E4597" t="s">
        <v>336</v>
      </c>
      <c r="F4597" t="s">
        <v>463</v>
      </c>
      <c r="G4597" s="5">
        <v>50</v>
      </c>
    </row>
    <row r="4598" spans="1:7" x14ac:dyDescent="0.2">
      <c r="A4598" t="s">
        <v>800</v>
      </c>
      <c r="B4598" t="s">
        <v>801</v>
      </c>
      <c r="C4598" t="s">
        <v>806</v>
      </c>
      <c r="D4598" t="str">
        <f t="shared" si="71"/>
        <v>16</v>
      </c>
      <c r="E4598" t="s">
        <v>536</v>
      </c>
      <c r="F4598" t="s">
        <v>463</v>
      </c>
      <c r="G4598" s="5">
        <v>-40</v>
      </c>
    </row>
    <row r="4599" spans="1:7" x14ac:dyDescent="0.2">
      <c r="A4599" t="s">
        <v>800</v>
      </c>
      <c r="B4599" t="s">
        <v>801</v>
      </c>
      <c r="C4599" t="s">
        <v>806</v>
      </c>
      <c r="D4599" t="str">
        <f t="shared" si="71"/>
        <v>17</v>
      </c>
      <c r="E4599" t="s">
        <v>355</v>
      </c>
      <c r="F4599" t="s">
        <v>463</v>
      </c>
      <c r="G4599" s="5">
        <v>-488</v>
      </c>
    </row>
    <row r="4600" spans="1:7" x14ac:dyDescent="0.2">
      <c r="A4600" t="s">
        <v>800</v>
      </c>
      <c r="B4600" t="s">
        <v>801</v>
      </c>
      <c r="C4600" t="s">
        <v>806</v>
      </c>
      <c r="D4600" t="str">
        <f t="shared" si="71"/>
        <v>17</v>
      </c>
      <c r="E4600" t="s">
        <v>395</v>
      </c>
      <c r="F4600" t="s">
        <v>463</v>
      </c>
      <c r="G4600" s="5">
        <v>-440</v>
      </c>
    </row>
    <row r="4601" spans="1:7" x14ac:dyDescent="0.2">
      <c r="A4601" t="s">
        <v>800</v>
      </c>
      <c r="B4601" t="s">
        <v>801</v>
      </c>
      <c r="C4601" t="s">
        <v>806</v>
      </c>
      <c r="D4601" t="str">
        <f t="shared" si="71"/>
        <v>19</v>
      </c>
      <c r="E4601" t="s">
        <v>807</v>
      </c>
      <c r="F4601" t="s">
        <v>463</v>
      </c>
      <c r="G4601" s="5">
        <v>-25</v>
      </c>
    </row>
    <row r="4602" spans="1:7" x14ac:dyDescent="0.2">
      <c r="A4602" t="s">
        <v>800</v>
      </c>
      <c r="B4602" t="s">
        <v>801</v>
      </c>
      <c r="C4602" t="s">
        <v>806</v>
      </c>
      <c r="D4602" t="str">
        <f t="shared" si="71"/>
        <v>19</v>
      </c>
      <c r="E4602" t="s">
        <v>475</v>
      </c>
      <c r="F4602" t="s">
        <v>463</v>
      </c>
      <c r="G4602" s="5">
        <v>-302</v>
      </c>
    </row>
    <row r="4603" spans="1:7" x14ac:dyDescent="0.2">
      <c r="A4603" t="s">
        <v>808</v>
      </c>
      <c r="B4603" t="s">
        <v>809</v>
      </c>
      <c r="C4603" t="s">
        <v>810</v>
      </c>
      <c r="D4603" t="str">
        <f t="shared" si="71"/>
        <v>18</v>
      </c>
      <c r="E4603" t="s">
        <v>811</v>
      </c>
      <c r="F4603" t="s">
        <v>812</v>
      </c>
      <c r="G4603" s="5">
        <v>-581473</v>
      </c>
    </row>
    <row r="4604" spans="1:7" x14ac:dyDescent="0.2">
      <c r="A4604" t="s">
        <v>808</v>
      </c>
      <c r="B4604" t="s">
        <v>809</v>
      </c>
      <c r="C4604" t="s">
        <v>810</v>
      </c>
      <c r="D4604" t="str">
        <f t="shared" si="71"/>
        <v>18</v>
      </c>
      <c r="E4604" t="s">
        <v>813</v>
      </c>
      <c r="F4604" t="s">
        <v>812</v>
      </c>
      <c r="G4604" s="5">
        <v>-63176</v>
      </c>
    </row>
    <row r="4605" spans="1:7" x14ac:dyDescent="0.2">
      <c r="A4605" t="s">
        <v>808</v>
      </c>
      <c r="B4605" t="s">
        <v>809</v>
      </c>
      <c r="C4605" t="s">
        <v>810</v>
      </c>
      <c r="D4605" t="str">
        <f t="shared" si="71"/>
        <v>18</v>
      </c>
      <c r="E4605" t="s">
        <v>658</v>
      </c>
      <c r="F4605" t="s">
        <v>814</v>
      </c>
      <c r="G4605" s="5">
        <v>-45000</v>
      </c>
    </row>
    <row r="4606" spans="1:7" x14ac:dyDescent="0.2">
      <c r="A4606" t="s">
        <v>808</v>
      </c>
      <c r="B4606" t="s">
        <v>809</v>
      </c>
      <c r="C4606" t="s">
        <v>810</v>
      </c>
      <c r="D4606" t="str">
        <f t="shared" si="71"/>
        <v>18</v>
      </c>
      <c r="E4606" t="s">
        <v>815</v>
      </c>
      <c r="F4606" t="s">
        <v>812</v>
      </c>
      <c r="G4606" s="5">
        <v>-7096</v>
      </c>
    </row>
    <row r="4607" spans="1:7" x14ac:dyDescent="0.2">
      <c r="A4607" t="s">
        <v>808</v>
      </c>
      <c r="B4607" t="s">
        <v>809</v>
      </c>
      <c r="C4607" t="s">
        <v>810</v>
      </c>
      <c r="D4607" t="str">
        <f t="shared" si="71"/>
        <v>18</v>
      </c>
      <c r="E4607" t="s">
        <v>816</v>
      </c>
      <c r="F4607" t="s">
        <v>817</v>
      </c>
      <c r="G4607" s="5">
        <v>-631684</v>
      </c>
    </row>
    <row r="4608" spans="1:7" x14ac:dyDescent="0.2">
      <c r="A4608" t="s">
        <v>808</v>
      </c>
      <c r="B4608" t="s">
        <v>809</v>
      </c>
      <c r="C4608" t="s">
        <v>810</v>
      </c>
      <c r="D4608" t="str">
        <f t="shared" si="71"/>
        <v>18</v>
      </c>
      <c r="E4608" t="s">
        <v>818</v>
      </c>
      <c r="F4608" t="s">
        <v>817</v>
      </c>
      <c r="G4608" s="5">
        <v>-31760</v>
      </c>
    </row>
    <row r="4609" spans="1:7" x14ac:dyDescent="0.2">
      <c r="A4609" t="s">
        <v>808</v>
      </c>
      <c r="B4609" t="s">
        <v>809</v>
      </c>
      <c r="C4609" t="s">
        <v>810</v>
      </c>
      <c r="D4609" t="str">
        <f t="shared" si="71"/>
        <v>18</v>
      </c>
      <c r="E4609" t="s">
        <v>819</v>
      </c>
      <c r="F4609" t="s">
        <v>817</v>
      </c>
      <c r="G4609" s="5">
        <v>-70350</v>
      </c>
    </row>
    <row r="4610" spans="1:7" x14ac:dyDescent="0.2">
      <c r="A4610" t="s">
        <v>808</v>
      </c>
      <c r="B4610" t="s">
        <v>809</v>
      </c>
      <c r="C4610" t="s">
        <v>820</v>
      </c>
      <c r="D4610" t="str">
        <f t="shared" si="71"/>
        <v>15</v>
      </c>
      <c r="E4610" t="s">
        <v>821</v>
      </c>
      <c r="F4610" t="s">
        <v>764</v>
      </c>
      <c r="G4610" s="5">
        <v>47400</v>
      </c>
    </row>
    <row r="4611" spans="1:7" x14ac:dyDescent="0.2">
      <c r="A4611" t="s">
        <v>808</v>
      </c>
      <c r="B4611" t="s">
        <v>809</v>
      </c>
      <c r="C4611" t="s">
        <v>820</v>
      </c>
      <c r="D4611" t="str">
        <f t="shared" ref="D4611:D4616" si="72">LEFT(E4611,2)</f>
        <v>15</v>
      </c>
      <c r="E4611" t="s">
        <v>763</v>
      </c>
      <c r="F4611" t="s">
        <v>764</v>
      </c>
      <c r="G4611" s="5">
        <v>-13555</v>
      </c>
    </row>
    <row r="4612" spans="1:7" x14ac:dyDescent="0.2">
      <c r="A4612" t="s">
        <v>808</v>
      </c>
      <c r="B4612" t="s">
        <v>809</v>
      </c>
      <c r="C4612" t="s">
        <v>820</v>
      </c>
      <c r="D4612" t="str">
        <f t="shared" si="72"/>
        <v>15</v>
      </c>
      <c r="E4612" t="s">
        <v>822</v>
      </c>
      <c r="F4612" t="s">
        <v>764</v>
      </c>
      <c r="G4612" s="5">
        <v>71000</v>
      </c>
    </row>
    <row r="4613" spans="1:7" x14ac:dyDescent="0.2">
      <c r="A4613" t="s">
        <v>808</v>
      </c>
      <c r="B4613" t="s">
        <v>809</v>
      </c>
      <c r="C4613" t="s">
        <v>820</v>
      </c>
      <c r="D4613" t="str">
        <f t="shared" si="72"/>
        <v>15</v>
      </c>
      <c r="E4613" t="s">
        <v>823</v>
      </c>
      <c r="F4613" t="s">
        <v>824</v>
      </c>
      <c r="G4613" s="5">
        <v>2293</v>
      </c>
    </row>
    <row r="4614" spans="1:7" x14ac:dyDescent="0.2">
      <c r="A4614" t="s">
        <v>808</v>
      </c>
      <c r="B4614" t="s">
        <v>809</v>
      </c>
      <c r="C4614" t="s">
        <v>820</v>
      </c>
      <c r="D4614" t="str">
        <f t="shared" si="72"/>
        <v>19</v>
      </c>
      <c r="E4614" t="s">
        <v>807</v>
      </c>
      <c r="F4614" t="s">
        <v>764</v>
      </c>
      <c r="G4614" s="5">
        <v>-4800</v>
      </c>
    </row>
    <row r="4615" spans="1:7" x14ac:dyDescent="0.2">
      <c r="A4615" t="s">
        <v>808</v>
      </c>
      <c r="B4615" t="s">
        <v>809</v>
      </c>
      <c r="C4615" t="s">
        <v>820</v>
      </c>
      <c r="D4615" t="str">
        <f t="shared" si="72"/>
        <v>19</v>
      </c>
      <c r="E4615" t="s">
        <v>825</v>
      </c>
      <c r="F4615" t="s">
        <v>764</v>
      </c>
      <c r="G4615" s="5">
        <v>-6000</v>
      </c>
    </row>
    <row r="4616" spans="1:7" x14ac:dyDescent="0.2">
      <c r="A4616" t="s">
        <v>808</v>
      </c>
      <c r="B4616" t="s">
        <v>809</v>
      </c>
      <c r="C4616" t="s">
        <v>820</v>
      </c>
      <c r="D4616" t="str">
        <f t="shared" si="72"/>
        <v>19</v>
      </c>
      <c r="E4616" t="s">
        <v>826</v>
      </c>
      <c r="F4616" t="s">
        <v>764</v>
      </c>
      <c r="G4616" s="5">
        <v>-4000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9</vt:i4>
      </vt:variant>
    </vt:vector>
  </HeadingPairs>
  <TitlesOfParts>
    <vt:vector size="9" baseType="lpstr">
      <vt:lpstr>Pivot_fastløn_årsverk</vt:lpstr>
      <vt:lpstr>Pivot oversikt kutt</vt:lpstr>
      <vt:lpstr>Budsjett fastlønn 18</vt:lpstr>
      <vt:lpstr>Tabell presentasjon</vt:lpstr>
      <vt:lpstr>Parametre</vt:lpstr>
      <vt:lpstr>årsverk_kost per årsverk</vt:lpstr>
      <vt:lpstr>Org.kart</vt:lpstr>
      <vt:lpstr>Pivot budsjett fastlønn</vt:lpstr>
      <vt:lpstr>Budsjett 2018 tot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Rolf Olav Dyrnes</dc:creator>
  <cp:lastModifiedBy>Toril Skram</cp:lastModifiedBy>
  <dcterms:created xsi:type="dcterms:W3CDTF">2018-10-22T10:38:22Z</dcterms:created>
  <dcterms:modified xsi:type="dcterms:W3CDTF">2019-05-24T13:58:01Z</dcterms:modified>
</cp:coreProperties>
</file>